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Releases 2013-14 upto24.09.2013" sheetId="1" r:id="rId1"/>
  </sheets>
  <definedNames>
    <definedName name="_xlnm.Print_Area" localSheetId="0">'Releases 2013-14 upto24.09.2013'!$A$1:$AG$72</definedName>
    <definedName name="_xlnm.Print_Titles" localSheetId="0">'Releases 2013-14 upto24.09.2013'!$A:$AG,'Releases 2013-14 upto24.09.2013'!$1:$3</definedName>
  </definedNames>
  <calcPr fullCalcOnLoad="1"/>
</workbook>
</file>

<file path=xl/sharedStrings.xml><?xml version="1.0" encoding="utf-8"?>
<sst xmlns="http://schemas.openxmlformats.org/spreadsheetml/2006/main" count="269" uniqueCount="173">
  <si>
    <t>S.NO</t>
  </si>
  <si>
    <t>HEAD</t>
  </si>
  <si>
    <t>SUB-HEAD</t>
  </si>
  <si>
    <t>ITEM</t>
  </si>
  <si>
    <t>Proceeding No.&amp; Date</t>
  </si>
  <si>
    <t>Date of Releases</t>
  </si>
  <si>
    <t>Srikakulam</t>
  </si>
  <si>
    <t>Vizianagaram</t>
  </si>
  <si>
    <t>Visakhapatnam</t>
  </si>
  <si>
    <t>East Godavari</t>
  </si>
  <si>
    <t>West Godavari</t>
  </si>
  <si>
    <t>Krishna</t>
  </si>
  <si>
    <t>Guntur</t>
  </si>
  <si>
    <t>Prakasam</t>
  </si>
  <si>
    <t>Nellore</t>
  </si>
  <si>
    <t>Chittoor</t>
  </si>
  <si>
    <t>Ananthapur</t>
  </si>
  <si>
    <t>Kadapa</t>
  </si>
  <si>
    <t>Kurnool</t>
  </si>
  <si>
    <t>Khammam</t>
  </si>
  <si>
    <t>Warangal</t>
  </si>
  <si>
    <t xml:space="preserve">Adilabad </t>
  </si>
  <si>
    <t>Nizamabad</t>
  </si>
  <si>
    <t>Karimnagar</t>
  </si>
  <si>
    <t xml:space="preserve">Nalgonda </t>
  </si>
  <si>
    <t>Mahaboobnagar</t>
  </si>
  <si>
    <t>Medak</t>
  </si>
  <si>
    <t>Rangareddy</t>
  </si>
  <si>
    <t xml:space="preserve"> Hyderabad Cantonemnt </t>
  </si>
  <si>
    <t>GHMC</t>
  </si>
  <si>
    <t>GVMC</t>
  </si>
  <si>
    <t>VMC</t>
  </si>
  <si>
    <t>I</t>
  </si>
  <si>
    <t>A&amp;OE</t>
  </si>
  <si>
    <t>II</t>
  </si>
  <si>
    <t xml:space="preserve">COMMUNITY STRUCTURE </t>
  </si>
  <si>
    <t>CRP Strategy</t>
  </si>
  <si>
    <t>III</t>
  </si>
  <si>
    <t>IV</t>
  </si>
  <si>
    <t>SKILL TRAINING</t>
  </si>
  <si>
    <t xml:space="preserve">Placement linked Trainings </t>
  </si>
  <si>
    <t>USEP</t>
  </si>
  <si>
    <t>USEP Total</t>
  </si>
  <si>
    <t>VI</t>
  </si>
  <si>
    <t>IEC</t>
  </si>
  <si>
    <t>IEC Total</t>
  </si>
  <si>
    <t>UWEP</t>
  </si>
  <si>
    <t>UWSP - RF</t>
  </si>
  <si>
    <t>UWSP - RF Total</t>
  </si>
  <si>
    <t>XI</t>
  </si>
  <si>
    <t>PAVALA VADDI</t>
  </si>
  <si>
    <t>PAVALA VADDI Total</t>
  </si>
  <si>
    <t>XII</t>
  </si>
  <si>
    <t>Grand Total</t>
  </si>
  <si>
    <t>Componentwise Totals</t>
  </si>
  <si>
    <t>USHA</t>
  </si>
  <si>
    <t>House Hold Survey on pilot basis towns</t>
  </si>
  <si>
    <t>House Hold Survey on pilot basis towns Total</t>
  </si>
  <si>
    <t>Solid Waste management</t>
  </si>
  <si>
    <t>Solid Waste management Total</t>
  </si>
  <si>
    <t>Implementation of MEPMA activities/ Regional Conferences</t>
  </si>
  <si>
    <t>A&amp;OE Total</t>
  </si>
  <si>
    <t>COMMUNITY STRUCTURE  Total</t>
  </si>
  <si>
    <t>SKILL TRAINING Total</t>
  </si>
  <si>
    <t>SECC</t>
  </si>
  <si>
    <t xml:space="preserve">SECC Total </t>
  </si>
  <si>
    <t xml:space="preserve">Placement Linked Skill Trainings </t>
  </si>
  <si>
    <t xml:space="preserve">Capacity Building </t>
  </si>
  <si>
    <t xml:space="preserve"> Capacity Building </t>
  </si>
  <si>
    <t>RAY</t>
  </si>
  <si>
    <t xml:space="preserve">RAY Total </t>
  </si>
  <si>
    <t>XIII</t>
  </si>
  <si>
    <t>JBY</t>
  </si>
  <si>
    <t xml:space="preserve">JBY Total </t>
  </si>
  <si>
    <t>XIV</t>
  </si>
  <si>
    <t>RYK</t>
  </si>
  <si>
    <t>RYK Total</t>
  </si>
  <si>
    <t xml:space="preserve">CB Total </t>
  </si>
  <si>
    <t>Utilization of Cluster Level Resource Persons in the newly consituted ULBs</t>
  </si>
  <si>
    <t>296/2011/E Dt: 23.03.2013</t>
  </si>
  <si>
    <t>02.04.2013</t>
  </si>
  <si>
    <t>Capacity Enhancement Fund (CEF)/Revolving Fund to the Slum level Federations(SLFs)</t>
  </si>
  <si>
    <t>7496/09/D1 Dt :02.04.2013</t>
  </si>
  <si>
    <t>12.04.2013</t>
  </si>
  <si>
    <t>296/2011/E Dt: 08.04.2013</t>
  </si>
  <si>
    <t>15.04.2013</t>
  </si>
  <si>
    <t>7496/09/D1 Dt :12.04.2013</t>
  </si>
  <si>
    <t>17.04.2013</t>
  </si>
  <si>
    <t>296/2011/E Dt: 16.04.2013</t>
  </si>
  <si>
    <t>20.04.2013</t>
  </si>
  <si>
    <t>XV</t>
  </si>
  <si>
    <t xml:space="preserve">RYK  Total </t>
  </si>
  <si>
    <t>Towards Aids &amp; Appliances  fitment &amp; cum distribution camps for the Orthopediacally Handicapped</t>
  </si>
  <si>
    <t>864/MEPMA/Disability/2011-2012 Dt: 03.05.2013</t>
  </si>
  <si>
    <t>09.05.2013</t>
  </si>
  <si>
    <t>Subsidy to the beneficiaries under USEP for the year 2012-13</t>
  </si>
  <si>
    <t>257/USEP/12/C Dt: 04.05.2013</t>
  </si>
  <si>
    <t>PAVALA VADDI/Vaddi Leni Runalu</t>
  </si>
  <si>
    <t>Vaddi Leni Runalu Funds for the year 2012-13</t>
  </si>
  <si>
    <t>15183/2008/D1 Dt: 07.05.2013</t>
  </si>
  <si>
    <t>Pavala Vaddi Funds up to  December-2011</t>
  </si>
  <si>
    <t>Towards Balance funds for completion of survey in Siddipet Municipality</t>
  </si>
  <si>
    <t>3434/2008/C Dt: 23.05.2013</t>
  </si>
  <si>
    <t>31.05.2013</t>
  </si>
  <si>
    <t>Towards Construction of offside drain in Upperapet Slum, Gudivada Municipality</t>
  </si>
  <si>
    <t>2128/10-11/C Dt: 23.05.2013</t>
  </si>
  <si>
    <t>Integrated Health Camps</t>
  </si>
  <si>
    <t>18.05.2013</t>
  </si>
  <si>
    <t>V</t>
  </si>
  <si>
    <t>VII</t>
  </si>
  <si>
    <t>Towards Conducting the Regional Level Exhibition</t>
  </si>
  <si>
    <t>352/Exh/2013/C Dt: 03.06.2013</t>
  </si>
  <si>
    <t>06.06.2013</t>
  </si>
  <si>
    <t>352/Exh/2013/C Dt: 12.06.2013</t>
  </si>
  <si>
    <t>17.06.2013</t>
  </si>
  <si>
    <t>Towards Managerial Support to TLFs in Nalgonda District</t>
  </si>
  <si>
    <t>1216/IB/D1 Dt: 14.06.2013</t>
  </si>
  <si>
    <t>20.06.2013</t>
  </si>
  <si>
    <t>Skill Training</t>
  </si>
  <si>
    <t>Towards Placement Linked Skill Trainings  unde RYK/STEP-UP for the year 2013-14.</t>
  </si>
  <si>
    <t>1994/13/C Dt: 13.06.2013</t>
  </si>
  <si>
    <t>Towards Subsidy under UWSP for the year 2012-13</t>
  </si>
  <si>
    <t>3258/UWSP/13/C Dt: 21.06.2013</t>
  </si>
  <si>
    <t>29.06.2013</t>
  </si>
  <si>
    <t>Towards Integrated Health Camps</t>
  </si>
  <si>
    <t>190/IKP-URBAN/CH/2011-12 Dt: 20.06.2013</t>
  </si>
  <si>
    <t>Aids &amp; Appliances Camps</t>
  </si>
  <si>
    <t>864/MEPMA/Disability/2011-2012 Dt: 15.06.2013</t>
  </si>
  <si>
    <t>15.06.2013</t>
  </si>
  <si>
    <t>ST Totak</t>
  </si>
  <si>
    <t>A &amp; OE</t>
  </si>
  <si>
    <t>TPrO Salary</t>
  </si>
  <si>
    <t>1582/IKP-Urban/2008/G-I Dt: 08.07.2013</t>
  </si>
  <si>
    <t>17.07.2013</t>
  </si>
  <si>
    <t>Other Office Expenditure</t>
  </si>
  <si>
    <t>Other Office Expenditure (Stationery, Service Postage, Xerox, Rents, Electricity, Water charges, Vehicle hire charges, House keeping, Land Phone, Internet Connection, Inspection Expenditure, TA, ZMS charges</t>
  </si>
  <si>
    <t xml:space="preserve">A &amp; OE Total </t>
  </si>
  <si>
    <t xml:space="preserve">Salaries/Remuneration of Cos., working at ULB level </t>
  </si>
  <si>
    <t>1582/IKP-Urban/2008/G Dt: 08.07.2013</t>
  </si>
  <si>
    <t>Towads Construction of Mahila Swasakthi Bhavans</t>
  </si>
  <si>
    <t>2624/C/2011 Dt: 09.07.2013</t>
  </si>
  <si>
    <t>19.07.2013</t>
  </si>
  <si>
    <t>Training to Selected CRPs-SLFs on Book keeping in 2nd phase for Strengthening of SHGs and their federations in newly constituted ULBs</t>
  </si>
  <si>
    <t>3082/IB/2008-09 Dt: 08.07.2013</t>
  </si>
  <si>
    <t>Training to EC &amp; OB Members in 2nd phase for Strengthening of SHGs</t>
  </si>
  <si>
    <t>175/11/D1 Dt:  .07.2013</t>
  </si>
  <si>
    <t>296/2011/E  Dt: 08.07.2013</t>
  </si>
  <si>
    <t>Capacity Building</t>
  </si>
  <si>
    <t>Capacity Building  Total</t>
  </si>
  <si>
    <t>allotted UHC for four days in Guntur DPMU</t>
  </si>
  <si>
    <t>CH/2013/C2 Dt: 10.07.2013</t>
  </si>
  <si>
    <t>VIII</t>
  </si>
  <si>
    <t>IX</t>
  </si>
  <si>
    <t>X</t>
  </si>
  <si>
    <t>296/2011/E  Dt: 02.08.2013</t>
  </si>
  <si>
    <t>08.08.2013</t>
  </si>
  <si>
    <t>Towards Managerial Support to SLFs  for the year 2013-14</t>
  </si>
  <si>
    <t>3082/MEPMA IB/09 Dt: 02.08.2013</t>
  </si>
  <si>
    <t xml:space="preserve">Towards Placement Linked Skill Trainings </t>
  </si>
  <si>
    <t>2584/10/C Dt: 20.07.2013</t>
  </si>
  <si>
    <t>Towards Support Fund for  PWDs</t>
  </si>
  <si>
    <t>431/2013/D1 Dt: 14.08.2013</t>
  </si>
  <si>
    <t>22.08.2013</t>
  </si>
  <si>
    <t>7496/09/D1 Dt 22.08.2013</t>
  </si>
  <si>
    <t>12.09.2013</t>
  </si>
  <si>
    <t>257/USEP/12/C Dt: 30.08.2013</t>
  </si>
  <si>
    <t>06.09.2013</t>
  </si>
  <si>
    <t>31.08.2013</t>
  </si>
  <si>
    <t>7496/09/D1 Dt:  .09.2013</t>
  </si>
  <si>
    <t>Towards District Level workshops, reviews, video conferences with CRPs</t>
  </si>
  <si>
    <t>6049/IB 2008-09 Dt: 19.09.2013</t>
  </si>
  <si>
    <t>25.09.2013</t>
  </si>
  <si>
    <t>Statement Showing the Releases to DPMUs for the year 2013-14 (April,2013 to,September,25, 2013)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</si>
</sst>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dddd\,\ mmmm\ dd\,\ yyyy"/>
    <numFmt numFmtId="173" formatCode="m/d/yy;@"/>
    <numFmt numFmtId="174" formatCode="m/d/yyyy;@"/>
    <numFmt numFmtId="175" formatCode="[$-409]d\-mmm\-yyyy;@"/>
    <numFmt numFmtId="176" formatCode="[$-409]d\-mmm\-yy;@"/>
    <numFmt numFmtId="177" formatCode="0.0"/>
    <numFmt numFmtId="178" formatCode="0.00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73" fontId="4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6"/>
  <sheetViews>
    <sheetView tabSelected="1" view="pageBreakPreview" zoomScale="75" zoomScaleNormal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A1" sqref="A1:AG1"/>
    </sheetView>
  </sheetViews>
  <sheetFormatPr defaultColWidth="9.140625" defaultRowHeight="12.75" outlineLevelRow="3"/>
  <cols>
    <col min="1" max="1" width="5.28125" style="2" customWidth="1"/>
    <col min="2" max="3" width="21.7109375" style="2" customWidth="1"/>
    <col min="4" max="4" width="29.140625" style="2" customWidth="1"/>
    <col min="5" max="5" width="18.140625" style="2" customWidth="1"/>
    <col min="6" max="6" width="14.28125" style="8" customWidth="1"/>
    <col min="7" max="8" width="18.7109375" style="2" customWidth="1"/>
    <col min="9" max="9" width="18.28125" style="2" customWidth="1"/>
    <col min="10" max="12" width="18.7109375" style="2" customWidth="1"/>
    <col min="13" max="20" width="14.8515625" style="2" customWidth="1"/>
    <col min="21" max="21" width="17.421875" style="2" customWidth="1"/>
    <col min="22" max="23" width="14.8515625" style="2" customWidth="1"/>
    <col min="24" max="24" width="17.28125" style="2" customWidth="1"/>
    <col min="25" max="26" width="16.8515625" style="2" customWidth="1"/>
    <col min="27" max="27" width="13.7109375" style="2" customWidth="1"/>
    <col min="28" max="28" width="18.421875" style="2" customWidth="1"/>
    <col min="29" max="33" width="18.7109375" style="2" customWidth="1"/>
    <col min="34" max="34" width="9.140625" style="1" customWidth="1"/>
    <col min="35" max="35" width="18.57421875" style="1" customWidth="1"/>
    <col min="36" max="36" width="12.7109375" style="2" customWidth="1"/>
    <col min="37" max="37" width="19.28125" style="2" customWidth="1"/>
    <col min="38" max="38" width="16.140625" style="2" customWidth="1"/>
    <col min="39" max="16384" width="9.140625" style="2" customWidth="1"/>
  </cols>
  <sheetData>
    <row r="1" spans="1:33" ht="24.75" customHeight="1">
      <c r="A1" s="34" t="s">
        <v>172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3" ht="24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5"/>
      <c r="AC2" s="25"/>
      <c r="AD2" s="25"/>
      <c r="AE2" s="25"/>
      <c r="AF2" s="25"/>
      <c r="AG2" s="25"/>
    </row>
    <row r="3" spans="1:35" s="5" customFormat="1" ht="4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1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  <c r="V3" s="10" t="s">
        <v>21</v>
      </c>
      <c r="W3" s="10" t="s">
        <v>22</v>
      </c>
      <c r="X3" s="10" t="s">
        <v>23</v>
      </c>
      <c r="Y3" s="10" t="s">
        <v>24</v>
      </c>
      <c r="Z3" s="10" t="s">
        <v>25</v>
      </c>
      <c r="AA3" s="10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54</v>
      </c>
      <c r="AH3" s="4"/>
      <c r="AI3" s="4"/>
    </row>
    <row r="4" spans="1:35" s="5" customFormat="1" ht="13.5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10">
        <v>19</v>
      </c>
      <c r="T4" s="10">
        <v>20</v>
      </c>
      <c r="U4" s="10">
        <v>21</v>
      </c>
      <c r="V4" s="10">
        <v>22</v>
      </c>
      <c r="W4" s="10">
        <v>23</v>
      </c>
      <c r="X4" s="10">
        <v>24</v>
      </c>
      <c r="Y4" s="10">
        <v>25</v>
      </c>
      <c r="Z4" s="10">
        <v>26</v>
      </c>
      <c r="AA4" s="10">
        <v>27</v>
      </c>
      <c r="AB4" s="3">
        <v>28</v>
      </c>
      <c r="AC4" s="3">
        <v>29</v>
      </c>
      <c r="AD4" s="3">
        <v>30</v>
      </c>
      <c r="AE4" s="3">
        <v>31</v>
      </c>
      <c r="AF4" s="3">
        <v>32</v>
      </c>
      <c r="AG4" s="3">
        <v>33</v>
      </c>
      <c r="AH4" s="4"/>
      <c r="AI4" s="4"/>
    </row>
    <row r="5" spans="1:33" ht="60" customHeight="1" hidden="1" outlineLevel="3">
      <c r="A5" s="10" t="s">
        <v>32</v>
      </c>
      <c r="B5" s="12" t="s">
        <v>33</v>
      </c>
      <c r="C5" s="13"/>
      <c r="D5" s="14"/>
      <c r="E5" s="14"/>
      <c r="F5" s="14"/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8">
        <v>0</v>
      </c>
      <c r="AC5" s="18">
        <v>0</v>
      </c>
      <c r="AD5" s="18">
        <v>0</v>
      </c>
      <c r="AE5" s="18">
        <v>0</v>
      </c>
      <c r="AF5" s="18">
        <v>0</v>
      </c>
      <c r="AG5" s="19">
        <f>SUM(G5:AF5)</f>
        <v>0</v>
      </c>
    </row>
    <row r="6" spans="1:35" s="7" customFormat="1" ht="27.75" customHeight="1" hidden="1" outlineLevel="2">
      <c r="A6" s="10"/>
      <c r="B6" s="23"/>
      <c r="C6" s="13"/>
      <c r="D6" s="13"/>
      <c r="E6" s="13"/>
      <c r="F6" s="1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3">
        <f aca="true" t="shared" si="0" ref="AG6:AG18">SUM(G6:AF6)</f>
        <v>0</v>
      </c>
      <c r="AH6" s="6"/>
      <c r="AI6" s="6"/>
    </row>
    <row r="7" spans="1:35" s="7" customFormat="1" ht="29.25" customHeight="1" hidden="1" outlineLevel="1">
      <c r="A7" s="10"/>
      <c r="B7" s="35" t="s">
        <v>61</v>
      </c>
      <c r="C7" s="36"/>
      <c r="D7" s="13"/>
      <c r="E7" s="13"/>
      <c r="F7" s="13"/>
      <c r="G7" s="10">
        <f>SUM(G5:G6)</f>
        <v>0</v>
      </c>
      <c r="H7" s="10">
        <f aca="true" t="shared" si="1" ref="H7:AF7">SUM(H5:H6)</f>
        <v>0</v>
      </c>
      <c r="I7" s="10">
        <f t="shared" si="1"/>
        <v>0</v>
      </c>
      <c r="J7" s="10">
        <f t="shared" si="1"/>
        <v>0</v>
      </c>
      <c r="K7" s="10">
        <f t="shared" si="1"/>
        <v>0</v>
      </c>
      <c r="L7" s="10">
        <f t="shared" si="1"/>
        <v>0</v>
      </c>
      <c r="M7" s="10">
        <f t="shared" si="1"/>
        <v>0</v>
      </c>
      <c r="N7" s="10">
        <f t="shared" si="1"/>
        <v>0</v>
      </c>
      <c r="O7" s="10">
        <f t="shared" si="1"/>
        <v>0</v>
      </c>
      <c r="P7" s="10">
        <f t="shared" si="1"/>
        <v>0</v>
      </c>
      <c r="Q7" s="10">
        <f t="shared" si="1"/>
        <v>0</v>
      </c>
      <c r="R7" s="10">
        <f t="shared" si="1"/>
        <v>0</v>
      </c>
      <c r="S7" s="10">
        <f t="shared" si="1"/>
        <v>0</v>
      </c>
      <c r="T7" s="10">
        <f t="shared" si="1"/>
        <v>0</v>
      </c>
      <c r="U7" s="10">
        <f t="shared" si="1"/>
        <v>0</v>
      </c>
      <c r="V7" s="10">
        <f t="shared" si="1"/>
        <v>0</v>
      </c>
      <c r="W7" s="10">
        <f t="shared" si="1"/>
        <v>0</v>
      </c>
      <c r="X7" s="10">
        <f t="shared" si="1"/>
        <v>0</v>
      </c>
      <c r="Y7" s="10">
        <f t="shared" si="1"/>
        <v>0</v>
      </c>
      <c r="Z7" s="10">
        <f t="shared" si="1"/>
        <v>0</v>
      </c>
      <c r="AA7" s="10">
        <f t="shared" si="1"/>
        <v>0</v>
      </c>
      <c r="AB7" s="10">
        <f t="shared" si="1"/>
        <v>0</v>
      </c>
      <c r="AC7" s="10">
        <f t="shared" si="1"/>
        <v>0</v>
      </c>
      <c r="AD7" s="10">
        <f t="shared" si="1"/>
        <v>0</v>
      </c>
      <c r="AE7" s="10">
        <f t="shared" si="1"/>
        <v>0</v>
      </c>
      <c r="AF7" s="10">
        <f t="shared" si="1"/>
        <v>0</v>
      </c>
      <c r="AG7" s="3">
        <f t="shared" si="0"/>
        <v>0</v>
      </c>
      <c r="AH7" s="6"/>
      <c r="AI7" s="6">
        <v>154069926</v>
      </c>
    </row>
    <row r="8" spans="1:35" s="7" customFormat="1" ht="58.5" customHeight="1" outlineLevel="1">
      <c r="A8" s="10" t="s">
        <v>32</v>
      </c>
      <c r="B8" s="9" t="s">
        <v>130</v>
      </c>
      <c r="C8" s="14" t="s">
        <v>131</v>
      </c>
      <c r="D8" s="14" t="s">
        <v>131</v>
      </c>
      <c r="E8" s="14" t="s">
        <v>132</v>
      </c>
      <c r="F8" s="15" t="s">
        <v>133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295473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3">
        <f>SUM(G8:AF8)</f>
        <v>295473</v>
      </c>
      <c r="AH8" s="6"/>
      <c r="AI8" s="6"/>
    </row>
    <row r="9" spans="1:35" s="7" customFormat="1" ht="129.75" customHeight="1" outlineLevel="1">
      <c r="A9" s="10"/>
      <c r="B9" s="9" t="s">
        <v>130</v>
      </c>
      <c r="C9" s="28" t="s">
        <v>134</v>
      </c>
      <c r="D9" s="14" t="s">
        <v>135</v>
      </c>
      <c r="E9" s="14" t="s">
        <v>138</v>
      </c>
      <c r="F9" s="15" t="s">
        <v>133</v>
      </c>
      <c r="G9" s="18">
        <v>100000</v>
      </c>
      <c r="H9" s="18">
        <v>100000</v>
      </c>
      <c r="I9" s="18">
        <v>100000</v>
      </c>
      <c r="J9" s="18">
        <v>100000</v>
      </c>
      <c r="K9" s="18">
        <v>100000</v>
      </c>
      <c r="L9" s="18">
        <v>100000</v>
      </c>
      <c r="M9" s="18">
        <v>100000</v>
      </c>
      <c r="N9" s="18">
        <v>100000</v>
      </c>
      <c r="O9" s="18">
        <v>100000</v>
      </c>
      <c r="P9" s="18">
        <v>100000</v>
      </c>
      <c r="Q9" s="18">
        <v>100000</v>
      </c>
      <c r="R9" s="18">
        <v>100000</v>
      </c>
      <c r="S9" s="18">
        <v>100000</v>
      </c>
      <c r="T9" s="18">
        <v>100000</v>
      </c>
      <c r="U9" s="18">
        <v>100000</v>
      </c>
      <c r="V9" s="18">
        <v>100000</v>
      </c>
      <c r="W9" s="18">
        <v>100000</v>
      </c>
      <c r="X9" s="18">
        <v>100000</v>
      </c>
      <c r="Y9" s="18">
        <v>100000</v>
      </c>
      <c r="Z9" s="18">
        <v>100000</v>
      </c>
      <c r="AA9" s="18">
        <v>100000</v>
      </c>
      <c r="AB9" s="18">
        <v>100000</v>
      </c>
      <c r="AC9" s="18">
        <v>0</v>
      </c>
      <c r="AD9" s="18">
        <v>0</v>
      </c>
      <c r="AE9" s="18">
        <v>0</v>
      </c>
      <c r="AF9" s="18">
        <v>0</v>
      </c>
      <c r="AG9" s="3">
        <f>SUM(G9:AF9)</f>
        <v>2200000</v>
      </c>
      <c r="AH9" s="6"/>
      <c r="AI9" s="6"/>
    </row>
    <row r="10" spans="1:37" s="7" customFormat="1" ht="46.5" customHeight="1" outlineLevel="1">
      <c r="A10" s="10"/>
      <c r="B10" s="35" t="s">
        <v>136</v>
      </c>
      <c r="C10" s="36"/>
      <c r="D10" s="13"/>
      <c r="E10" s="13"/>
      <c r="F10" s="13"/>
      <c r="G10" s="10">
        <f>SUM(G8:G9)</f>
        <v>100000</v>
      </c>
      <c r="H10" s="10">
        <f aca="true" t="shared" si="2" ref="H10:AF10">SUM(H8:H9)</f>
        <v>100000</v>
      </c>
      <c r="I10" s="10">
        <f t="shared" si="2"/>
        <v>100000</v>
      </c>
      <c r="J10" s="10">
        <f t="shared" si="2"/>
        <v>100000</v>
      </c>
      <c r="K10" s="10">
        <f t="shared" si="2"/>
        <v>100000</v>
      </c>
      <c r="L10" s="10">
        <f t="shared" si="2"/>
        <v>100000</v>
      </c>
      <c r="M10" s="10">
        <f t="shared" si="2"/>
        <v>100000</v>
      </c>
      <c r="N10" s="10">
        <f t="shared" si="2"/>
        <v>100000</v>
      </c>
      <c r="O10" s="10">
        <f t="shared" si="2"/>
        <v>100000</v>
      </c>
      <c r="P10" s="10">
        <f t="shared" si="2"/>
        <v>100000</v>
      </c>
      <c r="Q10" s="10">
        <f t="shared" si="2"/>
        <v>100000</v>
      </c>
      <c r="R10" s="10">
        <f t="shared" si="2"/>
        <v>100000</v>
      </c>
      <c r="S10" s="10">
        <f t="shared" si="2"/>
        <v>395473</v>
      </c>
      <c r="T10" s="10">
        <f t="shared" si="2"/>
        <v>100000</v>
      </c>
      <c r="U10" s="10">
        <f t="shared" si="2"/>
        <v>100000</v>
      </c>
      <c r="V10" s="10">
        <f t="shared" si="2"/>
        <v>100000</v>
      </c>
      <c r="W10" s="10">
        <f t="shared" si="2"/>
        <v>100000</v>
      </c>
      <c r="X10" s="10">
        <f t="shared" si="2"/>
        <v>100000</v>
      </c>
      <c r="Y10" s="10">
        <f t="shared" si="2"/>
        <v>100000</v>
      </c>
      <c r="Z10" s="10">
        <f t="shared" si="2"/>
        <v>100000</v>
      </c>
      <c r="AA10" s="10">
        <f t="shared" si="2"/>
        <v>100000</v>
      </c>
      <c r="AB10" s="10">
        <f t="shared" si="2"/>
        <v>100000</v>
      </c>
      <c r="AC10" s="10">
        <f t="shared" si="2"/>
        <v>0</v>
      </c>
      <c r="AD10" s="10">
        <f t="shared" si="2"/>
        <v>0</v>
      </c>
      <c r="AE10" s="10">
        <f t="shared" si="2"/>
        <v>0</v>
      </c>
      <c r="AF10" s="10">
        <f t="shared" si="2"/>
        <v>0</v>
      </c>
      <c r="AG10" s="3">
        <f>SUM(G10:AF10)</f>
        <v>2495473</v>
      </c>
      <c r="AH10" s="6"/>
      <c r="AI10" s="6"/>
      <c r="AK10" s="7">
        <f>21340000+1000000+2921250+24639452+2495473+88201+385998369+65023955+34372279+81048750</f>
        <v>618927729</v>
      </c>
    </row>
    <row r="11" spans="1:35" ht="95.25" customHeight="1" outlineLevel="3">
      <c r="A11" s="10" t="s">
        <v>34</v>
      </c>
      <c r="B11" s="9" t="s">
        <v>35</v>
      </c>
      <c r="C11" s="14" t="s">
        <v>36</v>
      </c>
      <c r="D11" s="14" t="s">
        <v>78</v>
      </c>
      <c r="E11" s="14" t="s">
        <v>79</v>
      </c>
      <c r="F11" s="15" t="s">
        <v>80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189000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44100</v>
      </c>
      <c r="Z11" s="18">
        <v>0</v>
      </c>
      <c r="AA11" s="18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3">
        <f t="shared" si="0"/>
        <v>233100</v>
      </c>
      <c r="AI11" s="1">
        <v>191864052</v>
      </c>
    </row>
    <row r="12" spans="1:33" ht="95.25" customHeight="1" outlineLevel="3">
      <c r="A12" s="10"/>
      <c r="B12" s="9" t="s">
        <v>35</v>
      </c>
      <c r="C12" s="14" t="s">
        <v>36</v>
      </c>
      <c r="D12" s="14" t="s">
        <v>78</v>
      </c>
      <c r="E12" s="14" t="s">
        <v>84</v>
      </c>
      <c r="F12" s="15" t="s">
        <v>85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97650</v>
      </c>
      <c r="AA12" s="18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3">
        <f t="shared" si="0"/>
        <v>97650</v>
      </c>
    </row>
    <row r="13" spans="1:33" ht="95.25" customHeight="1" outlineLevel="3">
      <c r="A13" s="10"/>
      <c r="B13" s="9" t="s">
        <v>35</v>
      </c>
      <c r="C13" s="14" t="s">
        <v>36</v>
      </c>
      <c r="D13" s="14" t="s">
        <v>78</v>
      </c>
      <c r="E13" s="14" t="s">
        <v>84</v>
      </c>
      <c r="F13" s="15" t="s">
        <v>85</v>
      </c>
      <c r="G13" s="18">
        <v>0</v>
      </c>
      <c r="H13" s="18"/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130000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85050</v>
      </c>
      <c r="Y13" s="18">
        <v>0</v>
      </c>
      <c r="Z13" s="18">
        <v>0</v>
      </c>
      <c r="AA13" s="18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3">
        <f t="shared" si="0"/>
        <v>215050</v>
      </c>
    </row>
    <row r="14" spans="1:33" ht="95.25" customHeight="1" outlineLevel="3">
      <c r="A14" s="10"/>
      <c r="B14" s="9" t="s">
        <v>35</v>
      </c>
      <c r="C14" s="14" t="s">
        <v>36</v>
      </c>
      <c r="D14" s="14" t="s">
        <v>78</v>
      </c>
      <c r="E14" s="14" t="s">
        <v>88</v>
      </c>
      <c r="F14" s="15" t="s">
        <v>89</v>
      </c>
      <c r="G14" s="18">
        <v>0</v>
      </c>
      <c r="H14" s="18">
        <v>154350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85050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233100</v>
      </c>
      <c r="Y14" s="18">
        <v>0</v>
      </c>
      <c r="Z14" s="18">
        <v>0</v>
      </c>
      <c r="AA14" s="18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3">
        <f t="shared" si="0"/>
        <v>472500</v>
      </c>
    </row>
    <row r="15" spans="1:33" ht="95.25" customHeight="1" outlineLevel="3">
      <c r="A15" s="10"/>
      <c r="B15" s="9" t="s">
        <v>35</v>
      </c>
      <c r="C15" s="14" t="s">
        <v>36</v>
      </c>
      <c r="D15" s="14" t="s">
        <v>92</v>
      </c>
      <c r="E15" s="14" t="s">
        <v>93</v>
      </c>
      <c r="F15" s="15" t="s">
        <v>94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50000</v>
      </c>
      <c r="M15" s="18">
        <v>50000</v>
      </c>
      <c r="N15" s="18">
        <v>50000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50000</v>
      </c>
      <c r="V15" s="18">
        <v>50000</v>
      </c>
      <c r="W15" s="18">
        <v>50000</v>
      </c>
      <c r="X15" s="18">
        <v>50000</v>
      </c>
      <c r="Y15" s="18">
        <v>0</v>
      </c>
      <c r="Z15" s="18">
        <v>50000</v>
      </c>
      <c r="AA15" s="18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3">
        <f t="shared" si="0"/>
        <v>400000</v>
      </c>
    </row>
    <row r="16" spans="1:33" ht="95.25" customHeight="1" outlineLevel="3">
      <c r="A16" s="10"/>
      <c r="B16" s="9" t="s">
        <v>35</v>
      </c>
      <c r="C16" s="14" t="s">
        <v>36</v>
      </c>
      <c r="D16" s="14" t="s">
        <v>106</v>
      </c>
      <c r="E16" s="14" t="s">
        <v>93</v>
      </c>
      <c r="F16" s="15" t="s">
        <v>107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18000</v>
      </c>
      <c r="AG16" s="3">
        <f t="shared" si="0"/>
        <v>18000</v>
      </c>
    </row>
    <row r="17" spans="1:33" ht="95.25" customHeight="1" outlineLevel="3">
      <c r="A17" s="10"/>
      <c r="B17" s="9" t="s">
        <v>35</v>
      </c>
      <c r="C17" s="14" t="s">
        <v>36</v>
      </c>
      <c r="D17" s="14" t="s">
        <v>115</v>
      </c>
      <c r="E17" s="14" t="s">
        <v>116</v>
      </c>
      <c r="F17" s="15" t="s">
        <v>117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413000</v>
      </c>
      <c r="Z17" s="18">
        <v>0</v>
      </c>
      <c r="AA17" s="18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3">
        <f t="shared" si="0"/>
        <v>413000</v>
      </c>
    </row>
    <row r="18" spans="1:33" ht="95.25" customHeight="1" outlineLevel="3">
      <c r="A18" s="10"/>
      <c r="B18" s="9" t="s">
        <v>35</v>
      </c>
      <c r="C18" s="14" t="s">
        <v>36</v>
      </c>
      <c r="D18" s="14" t="s">
        <v>124</v>
      </c>
      <c r="E18" s="14" t="s">
        <v>125</v>
      </c>
      <c r="F18" s="15" t="s">
        <v>123</v>
      </c>
      <c r="G18" s="18">
        <v>36000</v>
      </c>
      <c r="H18" s="18">
        <v>30000</v>
      </c>
      <c r="I18" s="18">
        <v>24000</v>
      </c>
      <c r="J18" s="18">
        <v>60000</v>
      </c>
      <c r="K18" s="18">
        <v>72000</v>
      </c>
      <c r="L18" s="18">
        <v>48000</v>
      </c>
      <c r="M18" s="18">
        <v>72000</v>
      </c>
      <c r="N18" s="18">
        <v>48000</v>
      </c>
      <c r="O18" s="18">
        <v>42000</v>
      </c>
      <c r="P18" s="18">
        <v>48000</v>
      </c>
      <c r="Q18" s="18">
        <v>72000</v>
      </c>
      <c r="R18" s="18">
        <v>54000</v>
      </c>
      <c r="S18" s="18">
        <v>60000</v>
      </c>
      <c r="T18" s="18">
        <v>48000</v>
      </c>
      <c r="U18" s="18">
        <v>36000</v>
      </c>
      <c r="V18" s="18">
        <v>36000</v>
      </c>
      <c r="W18" s="18">
        <v>24000</v>
      </c>
      <c r="X18" s="18">
        <v>66000</v>
      </c>
      <c r="Y18" s="18">
        <v>48000</v>
      </c>
      <c r="Z18" s="18">
        <v>60000</v>
      </c>
      <c r="AA18" s="18">
        <v>48000</v>
      </c>
      <c r="AB18" s="19">
        <v>24000</v>
      </c>
      <c r="AC18" s="19">
        <v>0</v>
      </c>
      <c r="AD18" s="19">
        <v>108000</v>
      </c>
      <c r="AE18" s="19">
        <v>36000</v>
      </c>
      <c r="AF18" s="19">
        <v>18000</v>
      </c>
      <c r="AG18" s="3">
        <f t="shared" si="0"/>
        <v>1218000</v>
      </c>
    </row>
    <row r="19" spans="1:33" ht="95.25" customHeight="1" outlineLevel="3">
      <c r="A19" s="10"/>
      <c r="B19" s="9" t="s">
        <v>35</v>
      </c>
      <c r="C19" s="14" t="s">
        <v>36</v>
      </c>
      <c r="D19" s="14" t="s">
        <v>126</v>
      </c>
      <c r="E19" s="14" t="s">
        <v>127</v>
      </c>
      <c r="F19" s="15" t="s">
        <v>128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9">
        <v>0</v>
      </c>
      <c r="AC19" s="19">
        <v>0</v>
      </c>
      <c r="AD19" s="19">
        <v>40000</v>
      </c>
      <c r="AE19" s="19">
        <v>0</v>
      </c>
      <c r="AF19" s="19">
        <v>0</v>
      </c>
      <c r="AG19" s="3">
        <f aca="true" t="shared" si="3" ref="AG19:AG26">SUM(G19:AF19)</f>
        <v>40000</v>
      </c>
    </row>
    <row r="20" spans="1:33" ht="95.25" customHeight="1" outlineLevel="3">
      <c r="A20" s="10"/>
      <c r="B20" s="9" t="s">
        <v>35</v>
      </c>
      <c r="C20" s="29" t="s">
        <v>137</v>
      </c>
      <c r="D20" s="29" t="s">
        <v>137</v>
      </c>
      <c r="E20" s="14" t="s">
        <v>138</v>
      </c>
      <c r="F20" s="15" t="s">
        <v>133</v>
      </c>
      <c r="G20" s="18">
        <v>248772</v>
      </c>
      <c r="H20" s="18">
        <v>297000</v>
      </c>
      <c r="I20" s="18">
        <v>13180</v>
      </c>
      <c r="J20" s="18">
        <v>1053000</v>
      </c>
      <c r="K20" s="18">
        <v>362000</v>
      </c>
      <c r="L20" s="18">
        <v>126000</v>
      </c>
      <c r="M20" s="18">
        <v>1188000</v>
      </c>
      <c r="N20" s="18">
        <v>351000</v>
      </c>
      <c r="O20" s="18">
        <v>486000</v>
      </c>
      <c r="P20" s="18">
        <v>621000</v>
      </c>
      <c r="Q20" s="18">
        <v>600000</v>
      </c>
      <c r="R20" s="18">
        <v>567000</v>
      </c>
      <c r="S20" s="18">
        <v>621000</v>
      </c>
      <c r="T20" s="18">
        <v>513000</v>
      </c>
      <c r="U20" s="18">
        <v>432000</v>
      </c>
      <c r="V20" s="18">
        <v>540000</v>
      </c>
      <c r="W20" s="18">
        <v>300000</v>
      </c>
      <c r="X20" s="18">
        <v>648000</v>
      </c>
      <c r="Y20" s="18">
        <v>243000</v>
      </c>
      <c r="Z20" s="18">
        <v>297000</v>
      </c>
      <c r="AA20" s="18">
        <v>297000</v>
      </c>
      <c r="AB20" s="19">
        <v>243000</v>
      </c>
      <c r="AC20" s="19">
        <v>0</v>
      </c>
      <c r="AD20" s="19">
        <v>0</v>
      </c>
      <c r="AE20" s="19">
        <v>0</v>
      </c>
      <c r="AF20" s="19">
        <v>0</v>
      </c>
      <c r="AG20" s="3">
        <f t="shared" si="3"/>
        <v>10046952</v>
      </c>
    </row>
    <row r="21" spans="1:33" ht="115.5" customHeight="1" outlineLevel="3">
      <c r="A21" s="10"/>
      <c r="B21" s="9" t="s">
        <v>35</v>
      </c>
      <c r="C21" s="29" t="s">
        <v>36</v>
      </c>
      <c r="D21" s="29" t="s">
        <v>142</v>
      </c>
      <c r="E21" s="14" t="s">
        <v>143</v>
      </c>
      <c r="F21" s="15" t="s">
        <v>133</v>
      </c>
      <c r="G21" s="18">
        <v>0</v>
      </c>
      <c r="H21" s="18">
        <v>0</v>
      </c>
      <c r="I21" s="18">
        <v>52600</v>
      </c>
      <c r="J21" s="18">
        <v>26300</v>
      </c>
      <c r="K21" s="18">
        <v>52600</v>
      </c>
      <c r="L21" s="18">
        <v>52600</v>
      </c>
      <c r="M21" s="18">
        <v>0</v>
      </c>
      <c r="N21" s="18">
        <v>0</v>
      </c>
      <c r="O21" s="18">
        <v>26300</v>
      </c>
      <c r="P21" s="18">
        <v>0</v>
      </c>
      <c r="Q21" s="18">
        <v>78900</v>
      </c>
      <c r="R21" s="18">
        <v>26300</v>
      </c>
      <c r="S21" s="18">
        <v>105200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78900</v>
      </c>
      <c r="Z21" s="18">
        <v>52600</v>
      </c>
      <c r="AA21" s="18">
        <v>26300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3">
        <f t="shared" si="3"/>
        <v>578600</v>
      </c>
    </row>
    <row r="22" spans="1:33" ht="115.5" customHeight="1" outlineLevel="3">
      <c r="A22" s="10"/>
      <c r="B22" s="9" t="s">
        <v>35</v>
      </c>
      <c r="C22" s="29" t="s">
        <v>36</v>
      </c>
      <c r="D22" s="29" t="s">
        <v>144</v>
      </c>
      <c r="E22" s="14" t="s">
        <v>145</v>
      </c>
      <c r="F22" s="15" t="s">
        <v>133</v>
      </c>
      <c r="G22" s="18">
        <v>0</v>
      </c>
      <c r="H22" s="18">
        <v>0</v>
      </c>
      <c r="I22" s="18">
        <v>131600</v>
      </c>
      <c r="J22" s="18">
        <v>92800</v>
      </c>
      <c r="K22" s="18">
        <v>52000</v>
      </c>
      <c r="L22" s="18">
        <v>140000</v>
      </c>
      <c r="M22" s="18">
        <v>0</v>
      </c>
      <c r="N22" s="18">
        <v>162400</v>
      </c>
      <c r="O22" s="18">
        <v>116000</v>
      </c>
      <c r="P22" s="18">
        <v>0</v>
      </c>
      <c r="Q22" s="18">
        <v>206800</v>
      </c>
      <c r="R22" s="18">
        <v>102000</v>
      </c>
      <c r="S22" s="18">
        <v>314000</v>
      </c>
      <c r="T22" s="18">
        <v>0</v>
      </c>
      <c r="U22" s="18">
        <v>170000</v>
      </c>
      <c r="V22" s="18">
        <v>0</v>
      </c>
      <c r="W22" s="18">
        <v>0</v>
      </c>
      <c r="X22" s="18">
        <v>166400</v>
      </c>
      <c r="Y22" s="18">
        <v>250000</v>
      </c>
      <c r="Z22" s="18">
        <v>164000</v>
      </c>
      <c r="AA22" s="18">
        <v>25200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3">
        <f t="shared" si="3"/>
        <v>2093200</v>
      </c>
    </row>
    <row r="23" spans="1:33" ht="115.5" customHeight="1" outlineLevel="3">
      <c r="A23" s="10"/>
      <c r="B23" s="9" t="s">
        <v>35</v>
      </c>
      <c r="C23" s="29" t="s">
        <v>36</v>
      </c>
      <c r="D23" s="29" t="s">
        <v>78</v>
      </c>
      <c r="E23" s="14" t="s">
        <v>146</v>
      </c>
      <c r="F23" s="15" t="s">
        <v>133</v>
      </c>
      <c r="G23" s="18">
        <v>0</v>
      </c>
      <c r="H23" s="18">
        <v>0</v>
      </c>
      <c r="I23" s="18">
        <v>227100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848100</v>
      </c>
      <c r="T23" s="18">
        <v>0</v>
      </c>
      <c r="U23" s="18">
        <v>151200</v>
      </c>
      <c r="V23" s="18">
        <v>0</v>
      </c>
      <c r="W23" s="18">
        <v>0</v>
      </c>
      <c r="X23" s="18">
        <v>0</v>
      </c>
      <c r="Y23" s="18">
        <v>0</v>
      </c>
      <c r="Z23" s="18">
        <v>545000</v>
      </c>
      <c r="AA23" s="18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3">
        <f t="shared" si="3"/>
        <v>1771400</v>
      </c>
    </row>
    <row r="24" spans="1:33" ht="115.5" customHeight="1" outlineLevel="3">
      <c r="A24" s="10"/>
      <c r="B24" s="9" t="s">
        <v>35</v>
      </c>
      <c r="C24" s="29" t="s">
        <v>36</v>
      </c>
      <c r="D24" s="29" t="s">
        <v>78</v>
      </c>
      <c r="E24" s="14" t="s">
        <v>154</v>
      </c>
      <c r="F24" s="15" t="s">
        <v>155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378000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3">
        <f t="shared" si="3"/>
        <v>378000</v>
      </c>
    </row>
    <row r="25" spans="1:33" ht="115.5" customHeight="1" outlineLevel="3">
      <c r="A25" s="10"/>
      <c r="B25" s="9" t="s">
        <v>35</v>
      </c>
      <c r="C25" s="29" t="s">
        <v>36</v>
      </c>
      <c r="D25" s="29" t="s">
        <v>156</v>
      </c>
      <c r="E25" s="14" t="s">
        <v>157</v>
      </c>
      <c r="F25" s="15" t="s">
        <v>155</v>
      </c>
      <c r="G25" s="18">
        <v>0</v>
      </c>
      <c r="H25" s="18">
        <v>0</v>
      </c>
      <c r="I25" s="18">
        <v>496800</v>
      </c>
      <c r="J25" s="18">
        <v>352800</v>
      </c>
      <c r="K25" s="18">
        <v>187200</v>
      </c>
      <c r="L25" s="18">
        <v>525600</v>
      </c>
      <c r="M25" s="18">
        <v>0</v>
      </c>
      <c r="N25" s="18">
        <v>460800</v>
      </c>
      <c r="O25" s="18">
        <v>302400</v>
      </c>
      <c r="P25" s="18">
        <v>0</v>
      </c>
      <c r="Q25" s="18">
        <v>756000</v>
      </c>
      <c r="R25" s="18">
        <v>367200</v>
      </c>
      <c r="S25" s="18">
        <v>1101600</v>
      </c>
      <c r="T25" s="18">
        <v>0</v>
      </c>
      <c r="U25" s="18">
        <v>396000</v>
      </c>
      <c r="V25" s="18">
        <v>0</v>
      </c>
      <c r="W25" s="18">
        <v>0</v>
      </c>
      <c r="X25" s="18">
        <v>662400</v>
      </c>
      <c r="Y25" s="18">
        <v>518400</v>
      </c>
      <c r="Z25" s="18">
        <v>388800</v>
      </c>
      <c r="AA25" s="18">
        <v>108000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3">
        <f t="shared" si="3"/>
        <v>6624000</v>
      </c>
    </row>
    <row r="26" spans="1:33" ht="115.5" customHeight="1" outlineLevel="3">
      <c r="A26" s="10"/>
      <c r="B26" s="9" t="s">
        <v>35</v>
      </c>
      <c r="C26" s="29" t="s">
        <v>36</v>
      </c>
      <c r="D26" s="29" t="s">
        <v>169</v>
      </c>
      <c r="E26" s="14" t="s">
        <v>170</v>
      </c>
      <c r="F26" s="15" t="s">
        <v>171</v>
      </c>
      <c r="G26" s="18">
        <v>300000</v>
      </c>
      <c r="H26" s="18">
        <v>300000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300000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242000</v>
      </c>
      <c r="X26" s="18">
        <v>0</v>
      </c>
      <c r="Y26" s="18">
        <v>0</v>
      </c>
      <c r="Z26" s="18">
        <v>0</v>
      </c>
      <c r="AA26" s="18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3">
        <f t="shared" si="3"/>
        <v>1142000</v>
      </c>
    </row>
    <row r="27" spans="1:35" s="7" customFormat="1" ht="35.25" customHeight="1" outlineLevel="1">
      <c r="A27" s="10"/>
      <c r="B27" s="31" t="s">
        <v>62</v>
      </c>
      <c r="C27" s="32"/>
      <c r="D27" s="33"/>
      <c r="E27" s="14"/>
      <c r="F27" s="16"/>
      <c r="G27" s="20">
        <f>SUM(G11:G26)</f>
        <v>584772</v>
      </c>
      <c r="H27" s="20">
        <f aca="true" t="shared" si="4" ref="H27:AF27">SUM(H11:H26)</f>
        <v>781350</v>
      </c>
      <c r="I27" s="20">
        <f t="shared" si="4"/>
        <v>945280</v>
      </c>
      <c r="J27" s="20">
        <f t="shared" si="4"/>
        <v>1584900</v>
      </c>
      <c r="K27" s="20">
        <f t="shared" si="4"/>
        <v>725800</v>
      </c>
      <c r="L27" s="20">
        <f t="shared" si="4"/>
        <v>1131200</v>
      </c>
      <c r="M27" s="20">
        <f t="shared" si="4"/>
        <v>1310000</v>
      </c>
      <c r="N27" s="20">
        <f t="shared" si="4"/>
        <v>1750200</v>
      </c>
      <c r="O27" s="20">
        <f t="shared" si="4"/>
        <v>1057750</v>
      </c>
      <c r="P27" s="20">
        <f t="shared" si="4"/>
        <v>669000</v>
      </c>
      <c r="Q27" s="20">
        <f t="shared" si="4"/>
        <v>1843700</v>
      </c>
      <c r="R27" s="20">
        <f t="shared" si="4"/>
        <v>1116500</v>
      </c>
      <c r="S27" s="20">
        <f t="shared" si="4"/>
        <v>3049900</v>
      </c>
      <c r="T27" s="20">
        <f t="shared" si="4"/>
        <v>561000</v>
      </c>
      <c r="U27" s="20">
        <f t="shared" si="4"/>
        <v>1235200</v>
      </c>
      <c r="V27" s="20">
        <f t="shared" si="4"/>
        <v>626000</v>
      </c>
      <c r="W27" s="20">
        <f t="shared" si="4"/>
        <v>616000</v>
      </c>
      <c r="X27" s="20">
        <f t="shared" si="4"/>
        <v>1910950</v>
      </c>
      <c r="Y27" s="20">
        <f t="shared" si="4"/>
        <v>1595400</v>
      </c>
      <c r="Z27" s="20">
        <f t="shared" si="4"/>
        <v>1655050</v>
      </c>
      <c r="AA27" s="20">
        <f t="shared" si="4"/>
        <v>504500</v>
      </c>
      <c r="AB27" s="20">
        <f t="shared" si="4"/>
        <v>267000</v>
      </c>
      <c r="AC27" s="20">
        <f t="shared" si="4"/>
        <v>0</v>
      </c>
      <c r="AD27" s="20">
        <f t="shared" si="4"/>
        <v>148000</v>
      </c>
      <c r="AE27" s="20">
        <f t="shared" si="4"/>
        <v>36000</v>
      </c>
      <c r="AF27" s="20">
        <f t="shared" si="4"/>
        <v>36000</v>
      </c>
      <c r="AG27" s="3">
        <f>SUM(AG11:AG26)</f>
        <v>25741452</v>
      </c>
      <c r="AH27" s="6"/>
      <c r="AI27" s="6"/>
    </row>
    <row r="28" spans="1:35" s="7" customFormat="1" ht="30" customHeight="1" hidden="1" outlineLevel="1">
      <c r="A28" s="10" t="s">
        <v>37</v>
      </c>
      <c r="B28" s="9" t="s">
        <v>67</v>
      </c>
      <c r="C28" s="13" t="s">
        <v>68</v>
      </c>
      <c r="D28" s="14"/>
      <c r="E28" s="17"/>
      <c r="F28" s="17"/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3">
        <f aca="true" t="shared" si="5" ref="AG28:AG50">SUM(G28:AF28)</f>
        <v>0</v>
      </c>
      <c r="AH28" s="6"/>
      <c r="AI28" s="6"/>
    </row>
    <row r="29" spans="1:35" s="7" customFormat="1" ht="36.75" customHeight="1" hidden="1" outlineLevel="3">
      <c r="A29" s="10"/>
      <c r="B29" s="9" t="s">
        <v>77</v>
      </c>
      <c r="C29" s="13"/>
      <c r="D29" s="17"/>
      <c r="E29" s="14"/>
      <c r="F29" s="15"/>
      <c r="G29" s="10">
        <f>SUM(G28)</f>
        <v>0</v>
      </c>
      <c r="H29" s="10">
        <f aca="true" t="shared" si="6" ref="H29:AF29">SUM(H28)</f>
        <v>0</v>
      </c>
      <c r="I29" s="10">
        <f t="shared" si="6"/>
        <v>0</v>
      </c>
      <c r="J29" s="10">
        <f t="shared" si="6"/>
        <v>0</v>
      </c>
      <c r="K29" s="10">
        <f t="shared" si="6"/>
        <v>0</v>
      </c>
      <c r="L29" s="10">
        <f t="shared" si="6"/>
        <v>0</v>
      </c>
      <c r="M29" s="10">
        <f t="shared" si="6"/>
        <v>0</v>
      </c>
      <c r="N29" s="10">
        <f t="shared" si="6"/>
        <v>0</v>
      </c>
      <c r="O29" s="10">
        <f t="shared" si="6"/>
        <v>0</v>
      </c>
      <c r="P29" s="10">
        <f t="shared" si="6"/>
        <v>0</v>
      </c>
      <c r="Q29" s="10">
        <f t="shared" si="6"/>
        <v>0</v>
      </c>
      <c r="R29" s="10">
        <f t="shared" si="6"/>
        <v>0</v>
      </c>
      <c r="S29" s="10">
        <f t="shared" si="6"/>
        <v>0</v>
      </c>
      <c r="T29" s="10">
        <f t="shared" si="6"/>
        <v>0</v>
      </c>
      <c r="U29" s="10">
        <f t="shared" si="6"/>
        <v>0</v>
      </c>
      <c r="V29" s="10">
        <f t="shared" si="6"/>
        <v>0</v>
      </c>
      <c r="W29" s="10">
        <f t="shared" si="6"/>
        <v>0</v>
      </c>
      <c r="X29" s="10">
        <f t="shared" si="6"/>
        <v>0</v>
      </c>
      <c r="Y29" s="10">
        <f t="shared" si="6"/>
        <v>0</v>
      </c>
      <c r="Z29" s="10">
        <f t="shared" si="6"/>
        <v>0</v>
      </c>
      <c r="AA29" s="10">
        <f t="shared" si="6"/>
        <v>0</v>
      </c>
      <c r="AB29" s="10">
        <f t="shared" si="6"/>
        <v>0</v>
      </c>
      <c r="AC29" s="10">
        <f t="shared" si="6"/>
        <v>0</v>
      </c>
      <c r="AD29" s="10">
        <f t="shared" si="6"/>
        <v>0</v>
      </c>
      <c r="AE29" s="10">
        <f t="shared" si="6"/>
        <v>0</v>
      </c>
      <c r="AF29" s="10">
        <f t="shared" si="6"/>
        <v>0</v>
      </c>
      <c r="AG29" s="3">
        <f t="shared" si="5"/>
        <v>0</v>
      </c>
      <c r="AH29" s="6"/>
      <c r="AI29" s="6"/>
    </row>
    <row r="30" spans="1:35" s="7" customFormat="1" ht="38.25" customHeight="1" hidden="1" outlineLevel="1" collapsed="1">
      <c r="A30" s="10" t="s">
        <v>38</v>
      </c>
      <c r="B30" s="9" t="s">
        <v>39</v>
      </c>
      <c r="C30" s="14" t="s">
        <v>40</v>
      </c>
      <c r="D30" s="14" t="s">
        <v>66</v>
      </c>
      <c r="E30" s="13"/>
      <c r="F30" s="11"/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3">
        <f t="shared" si="5"/>
        <v>0</v>
      </c>
      <c r="AH30" s="6"/>
      <c r="AI30" s="6"/>
    </row>
    <row r="31" spans="1:35" s="7" customFormat="1" ht="39.75" customHeight="1" hidden="1" outlineLevel="3">
      <c r="A31" s="10"/>
      <c r="B31" s="31" t="s">
        <v>63</v>
      </c>
      <c r="C31" s="33"/>
      <c r="D31" s="13"/>
      <c r="E31" s="14"/>
      <c r="F31" s="14"/>
      <c r="G31" s="10">
        <f>SUM(G30)</f>
        <v>0</v>
      </c>
      <c r="H31" s="10">
        <f aca="true" t="shared" si="7" ref="H31:AF31">SUM(H30)</f>
        <v>0</v>
      </c>
      <c r="I31" s="10">
        <f t="shared" si="7"/>
        <v>0</v>
      </c>
      <c r="J31" s="10">
        <f t="shared" si="7"/>
        <v>0</v>
      </c>
      <c r="K31" s="10">
        <f t="shared" si="7"/>
        <v>0</v>
      </c>
      <c r="L31" s="10">
        <f t="shared" si="7"/>
        <v>0</v>
      </c>
      <c r="M31" s="10">
        <f t="shared" si="7"/>
        <v>0</v>
      </c>
      <c r="N31" s="10">
        <f t="shared" si="7"/>
        <v>0</v>
      </c>
      <c r="O31" s="10">
        <f t="shared" si="7"/>
        <v>0</v>
      </c>
      <c r="P31" s="10">
        <f t="shared" si="7"/>
        <v>0</v>
      </c>
      <c r="Q31" s="10">
        <f t="shared" si="7"/>
        <v>0</v>
      </c>
      <c r="R31" s="10">
        <f t="shared" si="7"/>
        <v>0</v>
      </c>
      <c r="S31" s="10">
        <f t="shared" si="7"/>
        <v>0</v>
      </c>
      <c r="T31" s="10">
        <f t="shared" si="7"/>
        <v>0</v>
      </c>
      <c r="U31" s="10">
        <f t="shared" si="7"/>
        <v>0</v>
      </c>
      <c r="V31" s="10">
        <f t="shared" si="7"/>
        <v>0</v>
      </c>
      <c r="W31" s="10">
        <f t="shared" si="7"/>
        <v>0</v>
      </c>
      <c r="X31" s="10">
        <f t="shared" si="7"/>
        <v>0</v>
      </c>
      <c r="Y31" s="10">
        <f t="shared" si="7"/>
        <v>0</v>
      </c>
      <c r="Z31" s="10">
        <f t="shared" si="7"/>
        <v>0</v>
      </c>
      <c r="AA31" s="10">
        <f t="shared" si="7"/>
        <v>0</v>
      </c>
      <c r="AB31" s="10">
        <f t="shared" si="7"/>
        <v>0</v>
      </c>
      <c r="AC31" s="10">
        <f t="shared" si="7"/>
        <v>0</v>
      </c>
      <c r="AD31" s="10">
        <f t="shared" si="7"/>
        <v>0</v>
      </c>
      <c r="AE31" s="10">
        <f t="shared" si="7"/>
        <v>0</v>
      </c>
      <c r="AF31" s="10">
        <f t="shared" si="7"/>
        <v>0</v>
      </c>
      <c r="AG31" s="3">
        <f t="shared" si="5"/>
        <v>0</v>
      </c>
      <c r="AH31" s="6"/>
      <c r="AI31" s="6"/>
    </row>
    <row r="32" spans="1:35" s="7" customFormat="1" ht="57.75" customHeight="1" outlineLevel="3">
      <c r="A32" s="10" t="s">
        <v>37</v>
      </c>
      <c r="B32" s="9" t="s">
        <v>67</v>
      </c>
      <c r="C32" s="13" t="s">
        <v>147</v>
      </c>
      <c r="D32" s="14" t="s">
        <v>149</v>
      </c>
      <c r="E32" s="16" t="s">
        <v>150</v>
      </c>
      <c r="F32" s="16" t="s">
        <v>133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29550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3">
        <f>SUM(G32:AF32)</f>
        <v>29550</v>
      </c>
      <c r="AH32" s="6"/>
      <c r="AI32" s="6"/>
    </row>
    <row r="33" spans="1:35" s="7" customFormat="1" ht="57.75" customHeight="1" outlineLevel="3">
      <c r="A33" s="10"/>
      <c r="B33" s="9" t="s">
        <v>67</v>
      </c>
      <c r="C33" s="13" t="s">
        <v>147</v>
      </c>
      <c r="D33" s="14" t="s">
        <v>160</v>
      </c>
      <c r="E33" s="16" t="s">
        <v>161</v>
      </c>
      <c r="F33" s="16" t="s">
        <v>162</v>
      </c>
      <c r="G33" s="18">
        <v>94500</v>
      </c>
      <c r="H33" s="18">
        <v>75600</v>
      </c>
      <c r="I33" s="18">
        <v>75600</v>
      </c>
      <c r="J33" s="18">
        <v>207900</v>
      </c>
      <c r="K33" s="18">
        <v>151200</v>
      </c>
      <c r="L33" s="18">
        <v>94500</v>
      </c>
      <c r="M33" s="18">
        <v>207900</v>
      </c>
      <c r="N33" s="18">
        <v>94500</v>
      </c>
      <c r="O33" s="18">
        <v>94500</v>
      </c>
      <c r="P33" s="18">
        <v>151200</v>
      </c>
      <c r="Q33" s="18">
        <v>226800</v>
      </c>
      <c r="R33" s="18">
        <v>170100</v>
      </c>
      <c r="S33" s="18">
        <v>189000</v>
      </c>
      <c r="T33" s="18">
        <v>113400</v>
      </c>
      <c r="U33" s="18">
        <v>113400</v>
      </c>
      <c r="V33" s="18">
        <v>94500</v>
      </c>
      <c r="W33" s="18">
        <v>75600</v>
      </c>
      <c r="X33" s="18">
        <v>207900</v>
      </c>
      <c r="Y33" s="18">
        <v>132300</v>
      </c>
      <c r="Z33" s="18">
        <v>170100</v>
      </c>
      <c r="AA33" s="18">
        <v>94500</v>
      </c>
      <c r="AB33" s="18">
        <v>56700</v>
      </c>
      <c r="AC33" s="18">
        <v>0</v>
      </c>
      <c r="AD33" s="18">
        <v>0</v>
      </c>
      <c r="AE33" s="18">
        <v>0</v>
      </c>
      <c r="AF33" s="18">
        <v>0</v>
      </c>
      <c r="AG33" s="3">
        <f>SUM(G33:AF33)</f>
        <v>2891700</v>
      </c>
      <c r="AH33" s="6"/>
      <c r="AI33" s="6"/>
    </row>
    <row r="34" spans="1:35" s="7" customFormat="1" ht="39.75" customHeight="1" outlineLevel="3">
      <c r="A34" s="10"/>
      <c r="B34" s="9" t="s">
        <v>148</v>
      </c>
      <c r="C34" s="13"/>
      <c r="D34" s="13"/>
      <c r="E34" s="14"/>
      <c r="F34" s="14"/>
      <c r="G34" s="10">
        <f>SUM(G32:G33)</f>
        <v>94500</v>
      </c>
      <c r="H34" s="10">
        <f aca="true" t="shared" si="8" ref="H34:AF34">SUM(H32:H33)</f>
        <v>75600</v>
      </c>
      <c r="I34" s="10">
        <f t="shared" si="8"/>
        <v>75600</v>
      </c>
      <c r="J34" s="10">
        <f t="shared" si="8"/>
        <v>207900</v>
      </c>
      <c r="K34" s="10">
        <f t="shared" si="8"/>
        <v>151200</v>
      </c>
      <c r="L34" s="10">
        <f t="shared" si="8"/>
        <v>94500</v>
      </c>
      <c r="M34" s="10">
        <f t="shared" si="8"/>
        <v>237450</v>
      </c>
      <c r="N34" s="10">
        <f t="shared" si="8"/>
        <v>94500</v>
      </c>
      <c r="O34" s="10">
        <f t="shared" si="8"/>
        <v>94500</v>
      </c>
      <c r="P34" s="10">
        <f t="shared" si="8"/>
        <v>151200</v>
      </c>
      <c r="Q34" s="10">
        <f t="shared" si="8"/>
        <v>226800</v>
      </c>
      <c r="R34" s="10">
        <f t="shared" si="8"/>
        <v>170100</v>
      </c>
      <c r="S34" s="10">
        <f t="shared" si="8"/>
        <v>189000</v>
      </c>
      <c r="T34" s="10">
        <f t="shared" si="8"/>
        <v>113400</v>
      </c>
      <c r="U34" s="10">
        <f t="shared" si="8"/>
        <v>113400</v>
      </c>
      <c r="V34" s="10">
        <f t="shared" si="8"/>
        <v>94500</v>
      </c>
      <c r="W34" s="10">
        <f t="shared" si="8"/>
        <v>75600</v>
      </c>
      <c r="X34" s="10">
        <f t="shared" si="8"/>
        <v>207900</v>
      </c>
      <c r="Y34" s="10">
        <f t="shared" si="8"/>
        <v>132300</v>
      </c>
      <c r="Z34" s="10">
        <f t="shared" si="8"/>
        <v>170100</v>
      </c>
      <c r="AA34" s="10">
        <f t="shared" si="8"/>
        <v>94500</v>
      </c>
      <c r="AB34" s="10">
        <f t="shared" si="8"/>
        <v>56700</v>
      </c>
      <c r="AC34" s="10">
        <f t="shared" si="8"/>
        <v>0</v>
      </c>
      <c r="AD34" s="10">
        <f t="shared" si="8"/>
        <v>0</v>
      </c>
      <c r="AE34" s="10">
        <f t="shared" si="8"/>
        <v>0</v>
      </c>
      <c r="AF34" s="10">
        <f t="shared" si="8"/>
        <v>0</v>
      </c>
      <c r="AG34" s="3">
        <f>SUM(AG32:AG33)</f>
        <v>2921250</v>
      </c>
      <c r="AH34" s="6"/>
      <c r="AI34" s="6"/>
    </row>
    <row r="35" spans="1:35" s="7" customFormat="1" ht="57" customHeight="1" outlineLevel="1">
      <c r="A35" s="10" t="s">
        <v>38</v>
      </c>
      <c r="B35" s="9" t="s">
        <v>41</v>
      </c>
      <c r="C35" s="13" t="s">
        <v>41</v>
      </c>
      <c r="D35" s="14" t="s">
        <v>95</v>
      </c>
      <c r="E35" s="16" t="s">
        <v>96</v>
      </c>
      <c r="F35" s="16" t="s">
        <v>94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5525625</v>
      </c>
      <c r="M35" s="18">
        <v>0</v>
      </c>
      <c r="N35" s="18">
        <v>1950000</v>
      </c>
      <c r="O35" s="18">
        <v>0</v>
      </c>
      <c r="P35" s="18">
        <v>0</v>
      </c>
      <c r="Q35" s="18">
        <v>0</v>
      </c>
      <c r="R35" s="18">
        <v>0</v>
      </c>
      <c r="S35" s="18">
        <v>3998750</v>
      </c>
      <c r="T35" s="18">
        <v>0</v>
      </c>
      <c r="U35" s="18">
        <v>691250</v>
      </c>
      <c r="V35" s="18">
        <v>2883125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3">
        <f t="shared" si="5"/>
        <v>15048750</v>
      </c>
      <c r="AH35" s="6"/>
      <c r="AI35" s="6"/>
    </row>
    <row r="36" spans="1:35" s="7" customFormat="1" ht="57" customHeight="1" outlineLevel="1">
      <c r="A36" s="10"/>
      <c r="B36" s="9" t="s">
        <v>41</v>
      </c>
      <c r="C36" s="13" t="s">
        <v>41</v>
      </c>
      <c r="D36" s="14" t="s">
        <v>95</v>
      </c>
      <c r="E36" s="16" t="s">
        <v>165</v>
      </c>
      <c r="F36" s="16" t="s">
        <v>166</v>
      </c>
      <c r="G36" s="18">
        <v>1320000</v>
      </c>
      <c r="H36" s="18">
        <v>1320000</v>
      </c>
      <c r="I36" s="18">
        <v>825000</v>
      </c>
      <c r="J36" s="18">
        <v>3960000</v>
      </c>
      <c r="K36" s="18">
        <v>2640000</v>
      </c>
      <c r="L36" s="18">
        <v>3300000</v>
      </c>
      <c r="M36" s="18">
        <v>3960000</v>
      </c>
      <c r="N36" s="18">
        <v>1980000</v>
      </c>
      <c r="O36" s="18">
        <v>2640000</v>
      </c>
      <c r="P36" s="18">
        <v>3960000</v>
      </c>
      <c r="Q36" s="18">
        <v>3630000</v>
      </c>
      <c r="R36" s="18">
        <v>3300000</v>
      </c>
      <c r="S36" s="18">
        <v>3960000</v>
      </c>
      <c r="T36" s="18">
        <v>2640000</v>
      </c>
      <c r="U36" s="18">
        <v>1320000</v>
      </c>
      <c r="V36" s="18">
        <v>2475000</v>
      </c>
      <c r="W36" s="18">
        <v>1650000</v>
      </c>
      <c r="X36" s="18">
        <v>3102000</v>
      </c>
      <c r="Y36" s="18">
        <v>1650000</v>
      </c>
      <c r="Z36" s="18">
        <v>2310000</v>
      </c>
      <c r="AA36" s="18">
        <v>1320000</v>
      </c>
      <c r="AB36" s="18">
        <v>660000</v>
      </c>
      <c r="AC36" s="18">
        <v>0</v>
      </c>
      <c r="AD36" s="18">
        <v>5148000</v>
      </c>
      <c r="AE36" s="18">
        <v>5280000</v>
      </c>
      <c r="AF36" s="18">
        <v>1650000</v>
      </c>
      <c r="AG36" s="3">
        <f t="shared" si="5"/>
        <v>66000000</v>
      </c>
      <c r="AH36" s="6"/>
      <c r="AI36" s="6"/>
    </row>
    <row r="37" spans="1:35" s="7" customFormat="1" ht="48" customHeight="1" outlineLevel="3">
      <c r="A37" s="10"/>
      <c r="B37" s="9" t="s">
        <v>42</v>
      </c>
      <c r="C37" s="13"/>
      <c r="D37" s="13"/>
      <c r="E37" s="14"/>
      <c r="F37" s="14"/>
      <c r="G37" s="10">
        <f>SUM(G35:G36)</f>
        <v>1320000</v>
      </c>
      <c r="H37" s="10">
        <f aca="true" t="shared" si="9" ref="H37:AF37">SUM(H35:H36)</f>
        <v>1320000</v>
      </c>
      <c r="I37" s="10">
        <f t="shared" si="9"/>
        <v>825000</v>
      </c>
      <c r="J37" s="10">
        <f t="shared" si="9"/>
        <v>3960000</v>
      </c>
      <c r="K37" s="10">
        <f t="shared" si="9"/>
        <v>2640000</v>
      </c>
      <c r="L37" s="10">
        <f t="shared" si="9"/>
        <v>8825625</v>
      </c>
      <c r="M37" s="10">
        <f t="shared" si="9"/>
        <v>3960000</v>
      </c>
      <c r="N37" s="10">
        <f t="shared" si="9"/>
        <v>3930000</v>
      </c>
      <c r="O37" s="10">
        <f t="shared" si="9"/>
        <v>2640000</v>
      </c>
      <c r="P37" s="10">
        <f t="shared" si="9"/>
        <v>3960000</v>
      </c>
      <c r="Q37" s="10">
        <f t="shared" si="9"/>
        <v>3630000</v>
      </c>
      <c r="R37" s="10">
        <f t="shared" si="9"/>
        <v>3300000</v>
      </c>
      <c r="S37" s="10">
        <f t="shared" si="9"/>
        <v>7958750</v>
      </c>
      <c r="T37" s="10">
        <f t="shared" si="9"/>
        <v>2640000</v>
      </c>
      <c r="U37" s="10">
        <f t="shared" si="9"/>
        <v>2011250</v>
      </c>
      <c r="V37" s="10">
        <f t="shared" si="9"/>
        <v>5358125</v>
      </c>
      <c r="W37" s="10">
        <f t="shared" si="9"/>
        <v>1650000</v>
      </c>
      <c r="X37" s="10">
        <f t="shared" si="9"/>
        <v>3102000</v>
      </c>
      <c r="Y37" s="10">
        <f t="shared" si="9"/>
        <v>1650000</v>
      </c>
      <c r="Z37" s="10">
        <f t="shared" si="9"/>
        <v>2310000</v>
      </c>
      <c r="AA37" s="10">
        <f t="shared" si="9"/>
        <v>1320000</v>
      </c>
      <c r="AB37" s="10">
        <f t="shared" si="9"/>
        <v>660000</v>
      </c>
      <c r="AC37" s="10">
        <f t="shared" si="9"/>
        <v>0</v>
      </c>
      <c r="AD37" s="10">
        <f t="shared" si="9"/>
        <v>5148000</v>
      </c>
      <c r="AE37" s="10">
        <f t="shared" si="9"/>
        <v>5280000</v>
      </c>
      <c r="AF37" s="10">
        <f t="shared" si="9"/>
        <v>1650000</v>
      </c>
      <c r="AG37" s="3">
        <f>SUM(AG35:AG36)</f>
        <v>81048750</v>
      </c>
      <c r="AH37" s="6"/>
      <c r="AI37" s="6"/>
    </row>
    <row r="38" spans="1:35" s="7" customFormat="1" ht="40.5" customHeight="1" hidden="1" outlineLevel="1">
      <c r="A38" s="10" t="s">
        <v>43</v>
      </c>
      <c r="B38" s="9" t="s">
        <v>44</v>
      </c>
      <c r="C38" s="13" t="s">
        <v>44</v>
      </c>
      <c r="D38" s="14" t="s">
        <v>60</v>
      </c>
      <c r="E38" s="17"/>
      <c r="F38" s="17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3">
        <f t="shared" si="5"/>
        <v>0</v>
      </c>
      <c r="AH38" s="6"/>
      <c r="AI38" s="6"/>
    </row>
    <row r="39" spans="1:35" s="7" customFormat="1" ht="41.25" customHeight="1" hidden="1" outlineLevel="3">
      <c r="A39" s="10"/>
      <c r="B39" s="9" t="s">
        <v>45</v>
      </c>
      <c r="C39" s="13"/>
      <c r="D39" s="13"/>
      <c r="E39" s="14"/>
      <c r="F39" s="14"/>
      <c r="G39" s="10">
        <f aca="true" t="shared" si="10" ref="G39:AF39">SUM(G38)</f>
        <v>0</v>
      </c>
      <c r="H39" s="10">
        <f t="shared" si="10"/>
        <v>0</v>
      </c>
      <c r="I39" s="10">
        <f t="shared" si="10"/>
        <v>0</v>
      </c>
      <c r="J39" s="10">
        <f t="shared" si="10"/>
        <v>0</v>
      </c>
      <c r="K39" s="10">
        <f t="shared" si="10"/>
        <v>0</v>
      </c>
      <c r="L39" s="10">
        <f t="shared" si="10"/>
        <v>0</v>
      </c>
      <c r="M39" s="10">
        <f t="shared" si="10"/>
        <v>0</v>
      </c>
      <c r="N39" s="10">
        <f t="shared" si="10"/>
        <v>0</v>
      </c>
      <c r="O39" s="10">
        <f t="shared" si="10"/>
        <v>0</v>
      </c>
      <c r="P39" s="10">
        <f t="shared" si="10"/>
        <v>0</v>
      </c>
      <c r="Q39" s="10">
        <f t="shared" si="10"/>
        <v>0</v>
      </c>
      <c r="R39" s="10">
        <f t="shared" si="10"/>
        <v>0</v>
      </c>
      <c r="S39" s="10">
        <f t="shared" si="10"/>
        <v>0</v>
      </c>
      <c r="T39" s="10">
        <f t="shared" si="10"/>
        <v>0</v>
      </c>
      <c r="U39" s="10">
        <f t="shared" si="10"/>
        <v>0</v>
      </c>
      <c r="V39" s="10">
        <f t="shared" si="10"/>
        <v>0</v>
      </c>
      <c r="W39" s="10">
        <f t="shared" si="10"/>
        <v>0</v>
      </c>
      <c r="X39" s="10">
        <f t="shared" si="10"/>
        <v>0</v>
      </c>
      <c r="Y39" s="10">
        <f t="shared" si="10"/>
        <v>0</v>
      </c>
      <c r="Z39" s="10">
        <f t="shared" si="10"/>
        <v>0</v>
      </c>
      <c r="AA39" s="10">
        <f t="shared" si="10"/>
        <v>0</v>
      </c>
      <c r="AB39" s="10">
        <f t="shared" si="10"/>
        <v>0</v>
      </c>
      <c r="AC39" s="10">
        <f t="shared" si="10"/>
        <v>0</v>
      </c>
      <c r="AD39" s="10">
        <f t="shared" si="10"/>
        <v>0</v>
      </c>
      <c r="AE39" s="10">
        <f t="shared" si="10"/>
        <v>0</v>
      </c>
      <c r="AF39" s="10">
        <f t="shared" si="10"/>
        <v>0</v>
      </c>
      <c r="AG39" s="3">
        <f t="shared" si="5"/>
        <v>0</v>
      </c>
      <c r="AH39" s="6"/>
      <c r="AI39" s="6"/>
    </row>
    <row r="40" spans="1:35" s="7" customFormat="1" ht="50.25" customHeight="1" outlineLevel="3">
      <c r="A40" s="10" t="s">
        <v>108</v>
      </c>
      <c r="B40" s="9" t="s">
        <v>118</v>
      </c>
      <c r="C40" s="13" t="s">
        <v>40</v>
      </c>
      <c r="D40" s="14" t="s">
        <v>119</v>
      </c>
      <c r="E40" s="16" t="s">
        <v>120</v>
      </c>
      <c r="F40" s="16"/>
      <c r="G40" s="18">
        <v>620000</v>
      </c>
      <c r="H40" s="18">
        <v>750000</v>
      </c>
      <c r="I40" s="18">
        <v>500000</v>
      </c>
      <c r="J40" s="18">
        <v>2250000</v>
      </c>
      <c r="K40" s="18">
        <v>1560000</v>
      </c>
      <c r="L40" s="18">
        <v>1120000</v>
      </c>
      <c r="M40" s="18">
        <v>2810000</v>
      </c>
      <c r="N40" s="18">
        <v>1000000</v>
      </c>
      <c r="O40" s="18">
        <v>1560000</v>
      </c>
      <c r="P40" s="18">
        <v>1620000</v>
      </c>
      <c r="Q40" s="18">
        <v>2000000</v>
      </c>
      <c r="R40" s="18">
        <v>1620000</v>
      </c>
      <c r="S40" s="18">
        <v>1870000</v>
      </c>
      <c r="T40" s="18">
        <v>930000</v>
      </c>
      <c r="U40" s="18">
        <v>1560000</v>
      </c>
      <c r="V40" s="18">
        <v>1060000</v>
      </c>
      <c r="W40" s="18">
        <v>1000000</v>
      </c>
      <c r="X40" s="18">
        <v>1750000</v>
      </c>
      <c r="Y40" s="18">
        <v>1120000</v>
      </c>
      <c r="Z40" s="18">
        <v>1250000</v>
      </c>
      <c r="AA40" s="18">
        <v>680000</v>
      </c>
      <c r="AB40" s="18">
        <v>870000</v>
      </c>
      <c r="AC40" s="18">
        <v>0</v>
      </c>
      <c r="AD40" s="18">
        <v>0</v>
      </c>
      <c r="AE40" s="18">
        <v>3000000</v>
      </c>
      <c r="AF40" s="18">
        <v>1700000</v>
      </c>
      <c r="AG40" s="3">
        <f>SUM(G40:AF40)</f>
        <v>34200000</v>
      </c>
      <c r="AH40" s="6"/>
      <c r="AI40" s="6"/>
    </row>
    <row r="41" spans="1:35" s="7" customFormat="1" ht="50.25" customHeight="1" outlineLevel="3">
      <c r="A41" s="10"/>
      <c r="B41" s="9" t="s">
        <v>118</v>
      </c>
      <c r="C41" s="13" t="s">
        <v>40</v>
      </c>
      <c r="D41" s="14" t="s">
        <v>158</v>
      </c>
      <c r="E41" s="16" t="s">
        <v>159</v>
      </c>
      <c r="F41" s="16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172279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3">
        <f>SUM(G41:AF41)</f>
        <v>172279</v>
      </c>
      <c r="AH41" s="6"/>
      <c r="AI41" s="6"/>
    </row>
    <row r="42" spans="1:35" s="7" customFormat="1" ht="41.25" customHeight="1" outlineLevel="3">
      <c r="A42" s="10"/>
      <c r="B42" s="9" t="s">
        <v>129</v>
      </c>
      <c r="C42" s="13"/>
      <c r="D42" s="13"/>
      <c r="E42" s="14"/>
      <c r="F42" s="14"/>
      <c r="G42" s="10">
        <f>SUM(G40:G41)</f>
        <v>620000</v>
      </c>
      <c r="H42" s="10">
        <f aca="true" t="shared" si="11" ref="H42:AF42">SUM(H40:H41)</f>
        <v>750000</v>
      </c>
      <c r="I42" s="10">
        <f t="shared" si="11"/>
        <v>500000</v>
      </c>
      <c r="J42" s="10">
        <f t="shared" si="11"/>
        <v>2250000</v>
      </c>
      <c r="K42" s="10">
        <f t="shared" si="11"/>
        <v>1560000</v>
      </c>
      <c r="L42" s="10">
        <f t="shared" si="11"/>
        <v>1120000</v>
      </c>
      <c r="M42" s="10">
        <f t="shared" si="11"/>
        <v>2810000</v>
      </c>
      <c r="N42" s="10">
        <f t="shared" si="11"/>
        <v>1000000</v>
      </c>
      <c r="O42" s="10">
        <f t="shared" si="11"/>
        <v>1560000</v>
      </c>
      <c r="P42" s="10">
        <f t="shared" si="11"/>
        <v>1620000</v>
      </c>
      <c r="Q42" s="10">
        <f t="shared" si="11"/>
        <v>2000000</v>
      </c>
      <c r="R42" s="10">
        <f t="shared" si="11"/>
        <v>1620000</v>
      </c>
      <c r="S42" s="10">
        <f t="shared" si="11"/>
        <v>1870000</v>
      </c>
      <c r="T42" s="10">
        <f t="shared" si="11"/>
        <v>930000</v>
      </c>
      <c r="U42" s="10">
        <f t="shared" si="11"/>
        <v>1560000</v>
      </c>
      <c r="V42" s="10">
        <f t="shared" si="11"/>
        <v>1060000</v>
      </c>
      <c r="W42" s="10">
        <f t="shared" si="11"/>
        <v>1000000</v>
      </c>
      <c r="X42" s="10">
        <f t="shared" si="11"/>
        <v>1922279</v>
      </c>
      <c r="Y42" s="10">
        <f t="shared" si="11"/>
        <v>1120000</v>
      </c>
      <c r="Z42" s="10">
        <f t="shared" si="11"/>
        <v>1250000</v>
      </c>
      <c r="AA42" s="10">
        <f t="shared" si="11"/>
        <v>680000</v>
      </c>
      <c r="AB42" s="10">
        <f t="shared" si="11"/>
        <v>870000</v>
      </c>
      <c r="AC42" s="10">
        <f t="shared" si="11"/>
        <v>0</v>
      </c>
      <c r="AD42" s="10">
        <f t="shared" si="11"/>
        <v>0</v>
      </c>
      <c r="AE42" s="10">
        <f t="shared" si="11"/>
        <v>3000000</v>
      </c>
      <c r="AF42" s="10">
        <f t="shared" si="11"/>
        <v>1700000</v>
      </c>
      <c r="AG42" s="3">
        <f>SUM(G42:AF42)</f>
        <v>34372279</v>
      </c>
      <c r="AH42" s="6"/>
      <c r="AI42" s="6"/>
    </row>
    <row r="43" spans="1:35" s="7" customFormat="1" ht="62.25" customHeight="1" outlineLevel="3">
      <c r="A43" s="10" t="s">
        <v>43</v>
      </c>
      <c r="B43" s="9" t="s">
        <v>44</v>
      </c>
      <c r="C43" s="13" t="s">
        <v>44</v>
      </c>
      <c r="D43" s="14" t="s">
        <v>110</v>
      </c>
      <c r="E43" s="14" t="s">
        <v>111</v>
      </c>
      <c r="F43" s="15" t="s">
        <v>112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500000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3">
        <f t="shared" si="5"/>
        <v>500000</v>
      </c>
      <c r="AH43" s="6"/>
      <c r="AI43" s="6"/>
    </row>
    <row r="44" spans="1:35" s="7" customFormat="1" ht="62.25" customHeight="1" outlineLevel="3">
      <c r="A44" s="10"/>
      <c r="B44" s="9" t="s">
        <v>44</v>
      </c>
      <c r="C44" s="13" t="s">
        <v>44</v>
      </c>
      <c r="D44" s="14" t="s">
        <v>110</v>
      </c>
      <c r="E44" s="14" t="s">
        <v>113</v>
      </c>
      <c r="F44" s="15" t="s">
        <v>114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500000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3">
        <f t="shared" si="5"/>
        <v>500000</v>
      </c>
      <c r="AH44" s="6"/>
      <c r="AI44" s="6"/>
    </row>
    <row r="45" spans="1:35" s="7" customFormat="1" ht="41.25" customHeight="1" outlineLevel="3">
      <c r="A45" s="10"/>
      <c r="B45" s="9"/>
      <c r="C45" s="13"/>
      <c r="D45" s="13"/>
      <c r="E45" s="14"/>
      <c r="F45" s="14"/>
      <c r="G45" s="10">
        <f>SUM(G43:G44)</f>
        <v>0</v>
      </c>
      <c r="H45" s="10">
        <f aca="true" t="shared" si="12" ref="H45:AF45">SUM(H43:H44)</f>
        <v>0</v>
      </c>
      <c r="I45" s="10">
        <f t="shared" si="12"/>
        <v>0</v>
      </c>
      <c r="J45" s="10">
        <f t="shared" si="12"/>
        <v>0</v>
      </c>
      <c r="K45" s="10">
        <f t="shared" si="12"/>
        <v>0</v>
      </c>
      <c r="L45" s="10">
        <f t="shared" si="12"/>
        <v>500000</v>
      </c>
      <c r="M45" s="10">
        <f t="shared" si="12"/>
        <v>0</v>
      </c>
      <c r="N45" s="10">
        <f t="shared" si="12"/>
        <v>0</v>
      </c>
      <c r="O45" s="10">
        <f t="shared" si="12"/>
        <v>0</v>
      </c>
      <c r="P45" s="10">
        <f t="shared" si="12"/>
        <v>500000</v>
      </c>
      <c r="Q45" s="10">
        <f t="shared" si="12"/>
        <v>0</v>
      </c>
      <c r="R45" s="10">
        <f t="shared" si="12"/>
        <v>0</v>
      </c>
      <c r="S45" s="10">
        <f t="shared" si="12"/>
        <v>0</v>
      </c>
      <c r="T45" s="10">
        <f t="shared" si="12"/>
        <v>0</v>
      </c>
      <c r="U45" s="10">
        <f t="shared" si="12"/>
        <v>0</v>
      </c>
      <c r="V45" s="10">
        <f t="shared" si="12"/>
        <v>0</v>
      </c>
      <c r="W45" s="10">
        <f t="shared" si="12"/>
        <v>0</v>
      </c>
      <c r="X45" s="10">
        <f t="shared" si="12"/>
        <v>0</v>
      </c>
      <c r="Y45" s="10">
        <f t="shared" si="12"/>
        <v>0</v>
      </c>
      <c r="Z45" s="10">
        <f t="shared" si="12"/>
        <v>0</v>
      </c>
      <c r="AA45" s="10">
        <f t="shared" si="12"/>
        <v>0</v>
      </c>
      <c r="AB45" s="10">
        <f t="shared" si="12"/>
        <v>0</v>
      </c>
      <c r="AC45" s="10">
        <f t="shared" si="12"/>
        <v>0</v>
      </c>
      <c r="AD45" s="10">
        <f t="shared" si="12"/>
        <v>0</v>
      </c>
      <c r="AE45" s="10">
        <f t="shared" si="12"/>
        <v>0</v>
      </c>
      <c r="AF45" s="10">
        <f t="shared" si="12"/>
        <v>0</v>
      </c>
      <c r="AG45" s="10">
        <f>SUM(G45:AF45)</f>
        <v>1000000</v>
      </c>
      <c r="AH45" s="6"/>
      <c r="AI45" s="6"/>
    </row>
    <row r="46" spans="1:35" s="7" customFormat="1" ht="78" customHeight="1" outlineLevel="1">
      <c r="A46" s="10" t="s">
        <v>109</v>
      </c>
      <c r="B46" s="9" t="s">
        <v>46</v>
      </c>
      <c r="C46" s="13" t="s">
        <v>46</v>
      </c>
      <c r="D46" s="14" t="s">
        <v>104</v>
      </c>
      <c r="E46" s="14" t="s">
        <v>105</v>
      </c>
      <c r="F46" s="15" t="s">
        <v>103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1340000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3">
        <f t="shared" si="5"/>
        <v>1340000</v>
      </c>
      <c r="AH46" s="6"/>
      <c r="AI46" s="6"/>
    </row>
    <row r="47" spans="1:35" s="7" customFormat="1" ht="78" customHeight="1" outlineLevel="1">
      <c r="A47" s="10"/>
      <c r="B47" s="9" t="s">
        <v>46</v>
      </c>
      <c r="C47" s="13" t="s">
        <v>46</v>
      </c>
      <c r="D47" s="14" t="s">
        <v>139</v>
      </c>
      <c r="E47" s="14" t="s">
        <v>140</v>
      </c>
      <c r="F47" s="15" t="s">
        <v>141</v>
      </c>
      <c r="G47" s="18">
        <v>2500000</v>
      </c>
      <c r="H47" s="18">
        <v>1500000</v>
      </c>
      <c r="I47" s="18">
        <v>1000000</v>
      </c>
      <c r="J47" s="18">
        <v>2500000</v>
      </c>
      <c r="K47" s="18">
        <v>0</v>
      </c>
      <c r="L47" s="18">
        <v>2750000</v>
      </c>
      <c r="M47" s="18">
        <v>0</v>
      </c>
      <c r="N47" s="18">
        <v>0</v>
      </c>
      <c r="O47" s="18">
        <v>0</v>
      </c>
      <c r="P47" s="18">
        <v>1000000</v>
      </c>
      <c r="Q47" s="18">
        <v>0</v>
      </c>
      <c r="R47" s="18">
        <v>2250000</v>
      </c>
      <c r="S47" s="18">
        <v>0</v>
      </c>
      <c r="T47" s="18">
        <v>0</v>
      </c>
      <c r="U47" s="18">
        <v>0</v>
      </c>
      <c r="V47" s="18">
        <v>2500000</v>
      </c>
      <c r="W47" s="18">
        <v>2000000</v>
      </c>
      <c r="X47" s="18">
        <v>2000000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3">
        <f t="shared" si="5"/>
        <v>20000000</v>
      </c>
      <c r="AH47" s="6"/>
      <c r="AI47" s="6"/>
    </row>
    <row r="48" spans="1:35" s="7" customFormat="1" ht="30.75" customHeight="1" outlineLevel="1">
      <c r="A48" s="10"/>
      <c r="B48" s="9"/>
      <c r="C48" s="13"/>
      <c r="D48" s="14"/>
      <c r="E48" s="13"/>
      <c r="F48" s="11"/>
      <c r="G48" s="10">
        <f>SUM(G46:G47)</f>
        <v>2500000</v>
      </c>
      <c r="H48" s="10">
        <f aca="true" t="shared" si="13" ref="H48:AE48">SUM(H46:H47)</f>
        <v>1500000</v>
      </c>
      <c r="I48" s="10">
        <f t="shared" si="13"/>
        <v>1000000</v>
      </c>
      <c r="J48" s="10">
        <f t="shared" si="13"/>
        <v>2500000</v>
      </c>
      <c r="K48" s="10">
        <f t="shared" si="13"/>
        <v>0</v>
      </c>
      <c r="L48" s="10">
        <f t="shared" si="13"/>
        <v>4090000</v>
      </c>
      <c r="M48" s="10">
        <f t="shared" si="13"/>
        <v>0</v>
      </c>
      <c r="N48" s="10">
        <f t="shared" si="13"/>
        <v>0</v>
      </c>
      <c r="O48" s="10">
        <f t="shared" si="13"/>
        <v>0</v>
      </c>
      <c r="P48" s="10">
        <f t="shared" si="13"/>
        <v>1000000</v>
      </c>
      <c r="Q48" s="10">
        <f t="shared" si="13"/>
        <v>0</v>
      </c>
      <c r="R48" s="10">
        <f t="shared" si="13"/>
        <v>2250000</v>
      </c>
      <c r="S48" s="10">
        <f t="shared" si="13"/>
        <v>0</v>
      </c>
      <c r="T48" s="10">
        <f t="shared" si="13"/>
        <v>0</v>
      </c>
      <c r="U48" s="10">
        <f t="shared" si="13"/>
        <v>0</v>
      </c>
      <c r="V48" s="10">
        <f t="shared" si="13"/>
        <v>2500000</v>
      </c>
      <c r="W48" s="10">
        <f t="shared" si="13"/>
        <v>2000000</v>
      </c>
      <c r="X48" s="10">
        <f t="shared" si="13"/>
        <v>2000000</v>
      </c>
      <c r="Y48" s="10">
        <f t="shared" si="13"/>
        <v>0</v>
      </c>
      <c r="Z48" s="10">
        <f t="shared" si="13"/>
        <v>0</v>
      </c>
      <c r="AA48" s="10">
        <f t="shared" si="13"/>
        <v>0</v>
      </c>
      <c r="AB48" s="10">
        <f t="shared" si="13"/>
        <v>0</v>
      </c>
      <c r="AC48" s="10">
        <f t="shared" si="13"/>
        <v>0</v>
      </c>
      <c r="AD48" s="10">
        <f t="shared" si="13"/>
        <v>0</v>
      </c>
      <c r="AE48" s="10">
        <f t="shared" si="13"/>
        <v>0</v>
      </c>
      <c r="AF48" s="10">
        <f>SUM(AF46:AF47)</f>
        <v>0</v>
      </c>
      <c r="AG48" s="3">
        <f t="shared" si="5"/>
        <v>21340000</v>
      </c>
      <c r="AH48" s="6"/>
      <c r="AI48" s="6"/>
    </row>
    <row r="49" spans="1:35" s="7" customFormat="1" ht="74.25" customHeight="1" outlineLevel="3">
      <c r="A49" s="10" t="s">
        <v>151</v>
      </c>
      <c r="B49" s="9" t="s">
        <v>47</v>
      </c>
      <c r="C49" s="13" t="s">
        <v>47</v>
      </c>
      <c r="D49" s="16" t="s">
        <v>81</v>
      </c>
      <c r="E49" s="16" t="s">
        <v>82</v>
      </c>
      <c r="F49" s="16" t="s">
        <v>83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2175000</v>
      </c>
      <c r="Q49" s="21">
        <v>1137750</v>
      </c>
      <c r="R49" s="21">
        <v>0</v>
      </c>
      <c r="S49" s="21">
        <v>0</v>
      </c>
      <c r="T49" s="21">
        <v>0</v>
      </c>
      <c r="U49" s="21">
        <v>12186600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3">
        <f t="shared" si="5"/>
        <v>15499350</v>
      </c>
      <c r="AH49" s="6"/>
      <c r="AI49" s="6"/>
    </row>
    <row r="50" spans="1:35" s="7" customFormat="1" ht="87.75" customHeight="1" outlineLevel="1">
      <c r="A50" s="10"/>
      <c r="B50" s="9" t="s">
        <v>47</v>
      </c>
      <c r="C50" s="13" t="s">
        <v>47</v>
      </c>
      <c r="D50" s="16" t="s">
        <v>81</v>
      </c>
      <c r="E50" s="16" t="s">
        <v>86</v>
      </c>
      <c r="F50" s="16" t="s">
        <v>87</v>
      </c>
      <c r="G50" s="21">
        <f>SUM(G49)</f>
        <v>0</v>
      </c>
      <c r="H50" s="21">
        <v>0</v>
      </c>
      <c r="I50" s="21">
        <v>0</v>
      </c>
      <c r="J50" s="21">
        <v>0</v>
      </c>
      <c r="K50" s="21">
        <v>0</v>
      </c>
      <c r="L50" s="21">
        <f aca="true" t="shared" si="14" ref="L50:AF50">SUM(L49)</f>
        <v>0</v>
      </c>
      <c r="M50" s="21">
        <f t="shared" si="14"/>
        <v>0</v>
      </c>
      <c r="N50" s="21">
        <f t="shared" si="14"/>
        <v>0</v>
      </c>
      <c r="O50" s="21">
        <f t="shared" si="14"/>
        <v>0</v>
      </c>
      <c r="P50" s="21">
        <v>0</v>
      </c>
      <c r="Q50" s="21">
        <v>0</v>
      </c>
      <c r="R50" s="21">
        <v>12112354</v>
      </c>
      <c r="S50" s="21">
        <v>0</v>
      </c>
      <c r="T50" s="21">
        <f t="shared" si="14"/>
        <v>0</v>
      </c>
      <c r="U50" s="21">
        <v>0</v>
      </c>
      <c r="V50" s="21">
        <f t="shared" si="14"/>
        <v>0</v>
      </c>
      <c r="W50" s="21">
        <f t="shared" si="14"/>
        <v>0</v>
      </c>
      <c r="X50" s="21">
        <f t="shared" si="14"/>
        <v>0</v>
      </c>
      <c r="Y50" s="21">
        <f t="shared" si="14"/>
        <v>0</v>
      </c>
      <c r="Z50" s="21">
        <f t="shared" si="14"/>
        <v>0</v>
      </c>
      <c r="AA50" s="21">
        <f t="shared" si="14"/>
        <v>0</v>
      </c>
      <c r="AB50" s="21">
        <f t="shared" si="14"/>
        <v>0</v>
      </c>
      <c r="AC50" s="21">
        <f t="shared" si="14"/>
        <v>0</v>
      </c>
      <c r="AD50" s="21">
        <f t="shared" si="14"/>
        <v>0</v>
      </c>
      <c r="AE50" s="21">
        <f t="shared" si="14"/>
        <v>0</v>
      </c>
      <c r="AF50" s="21">
        <f t="shared" si="14"/>
        <v>0</v>
      </c>
      <c r="AG50" s="3">
        <f t="shared" si="5"/>
        <v>12112354</v>
      </c>
      <c r="AH50" s="6"/>
      <c r="AI50" s="6"/>
    </row>
    <row r="51" spans="1:35" s="7" customFormat="1" ht="87.75" customHeight="1" outlineLevel="1">
      <c r="A51" s="10"/>
      <c r="B51" s="9" t="s">
        <v>47</v>
      </c>
      <c r="C51" s="13" t="s">
        <v>47</v>
      </c>
      <c r="D51" s="16" t="s">
        <v>121</v>
      </c>
      <c r="E51" s="16" t="s">
        <v>122</v>
      </c>
      <c r="F51" s="16" t="s">
        <v>123</v>
      </c>
      <c r="G51" s="21">
        <v>175000</v>
      </c>
      <c r="H51" s="21">
        <v>175000</v>
      </c>
      <c r="I51" s="21">
        <v>175000</v>
      </c>
      <c r="J51" s="21">
        <v>175000</v>
      </c>
      <c r="K51" s="21">
        <v>175000</v>
      </c>
      <c r="L51" s="21">
        <v>175000</v>
      </c>
      <c r="M51" s="21">
        <v>175000</v>
      </c>
      <c r="N51" s="21">
        <v>175000</v>
      </c>
      <c r="O51" s="21">
        <v>175000</v>
      </c>
      <c r="P51" s="21">
        <v>175000</v>
      </c>
      <c r="Q51" s="21">
        <v>175000</v>
      </c>
      <c r="R51" s="21">
        <v>175000</v>
      </c>
      <c r="S51" s="21">
        <v>175000</v>
      </c>
      <c r="T51" s="21">
        <v>175000</v>
      </c>
      <c r="U51" s="21">
        <v>175000</v>
      </c>
      <c r="V51" s="21">
        <v>175000</v>
      </c>
      <c r="W51" s="21">
        <v>175000</v>
      </c>
      <c r="X51" s="21">
        <v>175000</v>
      </c>
      <c r="Y51" s="21">
        <v>175000</v>
      </c>
      <c r="Z51" s="21">
        <v>175000</v>
      </c>
      <c r="AA51" s="21">
        <v>175000</v>
      </c>
      <c r="AB51" s="21">
        <v>175000</v>
      </c>
      <c r="AC51" s="21">
        <v>0</v>
      </c>
      <c r="AD51" s="21">
        <v>0</v>
      </c>
      <c r="AE51" s="21">
        <v>0</v>
      </c>
      <c r="AF51" s="21">
        <v>0</v>
      </c>
      <c r="AG51" s="3">
        <f>SUM(G51:AF51)</f>
        <v>3850000</v>
      </c>
      <c r="AH51" s="6"/>
      <c r="AI51" s="6"/>
    </row>
    <row r="52" spans="1:35" s="7" customFormat="1" ht="87.75" customHeight="1" outlineLevel="1">
      <c r="A52" s="10"/>
      <c r="B52" s="9" t="s">
        <v>47</v>
      </c>
      <c r="C52" s="13" t="s">
        <v>47</v>
      </c>
      <c r="D52" s="16" t="s">
        <v>81</v>
      </c>
      <c r="E52" s="16" t="s">
        <v>163</v>
      </c>
      <c r="F52" s="16" t="s">
        <v>167</v>
      </c>
      <c r="G52" s="21">
        <v>4460211</v>
      </c>
      <c r="H52" s="21">
        <v>7300000</v>
      </c>
      <c r="I52" s="21">
        <v>0</v>
      </c>
      <c r="J52" s="21">
        <v>0</v>
      </c>
      <c r="K52" s="21">
        <v>3700000</v>
      </c>
      <c r="L52" s="21">
        <v>1379940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2000000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4312546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3">
        <f>SUM(G52:AF52)</f>
        <v>23152697</v>
      </c>
      <c r="AH52" s="6"/>
      <c r="AI52" s="6"/>
    </row>
    <row r="53" spans="1:35" s="7" customFormat="1" ht="87.75" customHeight="1" outlineLevel="1">
      <c r="A53" s="10"/>
      <c r="B53" s="9" t="s">
        <v>47</v>
      </c>
      <c r="C53" s="13" t="s">
        <v>47</v>
      </c>
      <c r="D53" s="16" t="s">
        <v>81</v>
      </c>
      <c r="E53" s="16" t="s">
        <v>168</v>
      </c>
      <c r="F53" s="16" t="s">
        <v>164</v>
      </c>
      <c r="G53" s="21">
        <v>0</v>
      </c>
      <c r="H53" s="21">
        <v>0</v>
      </c>
      <c r="I53" s="21">
        <v>0</v>
      </c>
      <c r="J53" s="21">
        <v>0</v>
      </c>
      <c r="K53" s="21">
        <v>700000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7685110</v>
      </c>
      <c r="U53" s="21">
        <v>0</v>
      </c>
      <c r="V53" s="21">
        <v>0</v>
      </c>
      <c r="W53" s="21">
        <v>2024444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3">
        <f>SUM(G53:AF53)</f>
        <v>10409554</v>
      </c>
      <c r="AH53" s="6"/>
      <c r="AI53" s="6"/>
    </row>
    <row r="54" spans="1:35" s="7" customFormat="1" ht="33" customHeight="1" outlineLevel="3">
      <c r="A54" s="10"/>
      <c r="B54" s="9" t="s">
        <v>48</v>
      </c>
      <c r="C54" s="13"/>
      <c r="D54" s="17"/>
      <c r="E54" s="16"/>
      <c r="F54" s="16"/>
      <c r="G54" s="20">
        <f>SUM(G51:G53)</f>
        <v>4635211</v>
      </c>
      <c r="H54" s="20">
        <f aca="true" t="shared" si="15" ref="H54:AF54">SUM(H51:H53)</f>
        <v>7475000</v>
      </c>
      <c r="I54" s="20">
        <f t="shared" si="15"/>
        <v>175000</v>
      </c>
      <c r="J54" s="20">
        <f t="shared" si="15"/>
        <v>175000</v>
      </c>
      <c r="K54" s="20">
        <f t="shared" si="15"/>
        <v>4575000</v>
      </c>
      <c r="L54" s="20">
        <f t="shared" si="15"/>
        <v>1554940</v>
      </c>
      <c r="M54" s="20">
        <f t="shared" si="15"/>
        <v>175000</v>
      </c>
      <c r="N54" s="20">
        <f t="shared" si="15"/>
        <v>175000</v>
      </c>
      <c r="O54" s="20">
        <f t="shared" si="15"/>
        <v>175000</v>
      </c>
      <c r="P54" s="20">
        <f>SUM(P49:P53)</f>
        <v>2350000</v>
      </c>
      <c r="Q54" s="20">
        <f>SUM(Q49:Q53)</f>
        <v>1312750</v>
      </c>
      <c r="R54" s="20">
        <f>SUM(R49:R53)</f>
        <v>12287354</v>
      </c>
      <c r="S54" s="20">
        <f t="shared" si="15"/>
        <v>2175000</v>
      </c>
      <c r="T54" s="20">
        <f t="shared" si="15"/>
        <v>7860110</v>
      </c>
      <c r="U54" s="20">
        <f>SUM(U49:U53)</f>
        <v>12361600</v>
      </c>
      <c r="V54" s="20">
        <f t="shared" si="15"/>
        <v>175000</v>
      </c>
      <c r="W54" s="20">
        <f t="shared" si="15"/>
        <v>2199444</v>
      </c>
      <c r="X54" s="20">
        <f t="shared" si="15"/>
        <v>175000</v>
      </c>
      <c r="Y54" s="20">
        <f t="shared" si="15"/>
        <v>4487546</v>
      </c>
      <c r="Z54" s="20">
        <f t="shared" si="15"/>
        <v>175000</v>
      </c>
      <c r="AA54" s="20">
        <f t="shared" si="15"/>
        <v>175000</v>
      </c>
      <c r="AB54" s="20">
        <f t="shared" si="15"/>
        <v>175000</v>
      </c>
      <c r="AC54" s="20">
        <f t="shared" si="15"/>
        <v>0</v>
      </c>
      <c r="AD54" s="20">
        <f t="shared" si="15"/>
        <v>0</v>
      </c>
      <c r="AE54" s="20">
        <f t="shared" si="15"/>
        <v>0</v>
      </c>
      <c r="AF54" s="20">
        <f t="shared" si="15"/>
        <v>0</v>
      </c>
      <c r="AG54" s="20">
        <v>65023955</v>
      </c>
      <c r="AH54" s="6"/>
      <c r="AI54" s="6"/>
    </row>
    <row r="55" spans="1:35" s="7" customFormat="1" ht="56.25" customHeight="1" outlineLevel="1">
      <c r="A55" s="10" t="s">
        <v>152</v>
      </c>
      <c r="B55" s="9" t="s">
        <v>97</v>
      </c>
      <c r="C55" s="9" t="s">
        <v>97</v>
      </c>
      <c r="D55" s="14" t="s">
        <v>98</v>
      </c>
      <c r="E55" s="16" t="s">
        <v>99</v>
      </c>
      <c r="F55" s="14" t="s">
        <v>94</v>
      </c>
      <c r="G55" s="18">
        <v>10000000</v>
      </c>
      <c r="H55" s="18">
        <v>5000000</v>
      </c>
      <c r="I55" s="18">
        <v>10000000</v>
      </c>
      <c r="J55" s="18">
        <v>20000000</v>
      </c>
      <c r="K55" s="18">
        <v>10000000</v>
      </c>
      <c r="L55" s="18">
        <v>10000000</v>
      </c>
      <c r="M55" s="18">
        <v>20000000</v>
      </c>
      <c r="N55" s="18">
        <v>20000000</v>
      </c>
      <c r="O55" s="18">
        <v>20000000</v>
      </c>
      <c r="P55" s="18">
        <v>20000000</v>
      </c>
      <c r="Q55" s="18">
        <v>30000000</v>
      </c>
      <c r="R55" s="18">
        <v>20000000</v>
      </c>
      <c r="S55" s="18">
        <v>10000000</v>
      </c>
      <c r="T55" s="18">
        <v>20000000</v>
      </c>
      <c r="U55" s="18">
        <v>20000000</v>
      </c>
      <c r="V55" s="18">
        <v>10000000</v>
      </c>
      <c r="W55" s="18">
        <v>10000000</v>
      </c>
      <c r="X55" s="18">
        <v>10000000</v>
      </c>
      <c r="Y55" s="18">
        <v>10000000</v>
      </c>
      <c r="Z55" s="18">
        <v>10000000</v>
      </c>
      <c r="AA55" s="18">
        <v>10000000</v>
      </c>
      <c r="AB55" s="18">
        <v>5000000</v>
      </c>
      <c r="AC55" s="18">
        <v>0</v>
      </c>
      <c r="AD55" s="18">
        <v>30000000</v>
      </c>
      <c r="AE55" s="18">
        <v>10000000</v>
      </c>
      <c r="AF55" s="18">
        <v>20000000</v>
      </c>
      <c r="AG55" s="3">
        <f aca="true" t="shared" si="16" ref="AG55:AG70">SUM(G55:AF55)</f>
        <v>370000000</v>
      </c>
      <c r="AH55" s="6"/>
      <c r="AI55" s="6"/>
    </row>
    <row r="56" spans="1:35" s="7" customFormat="1" ht="56.25" customHeight="1" outlineLevel="1">
      <c r="A56" s="10"/>
      <c r="B56" s="9" t="s">
        <v>97</v>
      </c>
      <c r="C56" s="9" t="s">
        <v>50</v>
      </c>
      <c r="D56" s="14" t="s">
        <v>100</v>
      </c>
      <c r="E56" s="16" t="s">
        <v>99</v>
      </c>
      <c r="F56" s="14" t="s">
        <v>94</v>
      </c>
      <c r="G56" s="18">
        <v>344379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354266</v>
      </c>
      <c r="N56" s="18">
        <v>0</v>
      </c>
      <c r="O56" s="18">
        <v>5477107</v>
      </c>
      <c r="P56" s="18">
        <v>1635602</v>
      </c>
      <c r="Q56" s="18">
        <v>0</v>
      </c>
      <c r="R56" s="18">
        <v>557000</v>
      </c>
      <c r="S56" s="18">
        <v>4984372</v>
      </c>
      <c r="T56" s="18">
        <v>0</v>
      </c>
      <c r="U56" s="18">
        <v>0</v>
      </c>
      <c r="V56" s="18">
        <v>0</v>
      </c>
      <c r="W56" s="18">
        <v>2645643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3">
        <f t="shared" si="16"/>
        <v>15998369</v>
      </c>
      <c r="AH56" s="6"/>
      <c r="AI56" s="6"/>
    </row>
    <row r="57" spans="1:35" s="7" customFormat="1" ht="55.5" customHeight="1" outlineLevel="3">
      <c r="A57" s="10"/>
      <c r="B57" s="9" t="s">
        <v>51</v>
      </c>
      <c r="C57" s="13"/>
      <c r="D57" s="13"/>
      <c r="E57" s="14"/>
      <c r="F57" s="14"/>
      <c r="G57" s="10">
        <f>SUM(G55:G56)</f>
        <v>10344379</v>
      </c>
      <c r="H57" s="10">
        <f aca="true" t="shared" si="17" ref="H57:AF57">SUM(H55:H56)</f>
        <v>5000000</v>
      </c>
      <c r="I57" s="10">
        <f t="shared" si="17"/>
        <v>10000000</v>
      </c>
      <c r="J57" s="10">
        <f t="shared" si="17"/>
        <v>20000000</v>
      </c>
      <c r="K57" s="10">
        <f t="shared" si="17"/>
        <v>10000000</v>
      </c>
      <c r="L57" s="10">
        <f t="shared" si="17"/>
        <v>10000000</v>
      </c>
      <c r="M57" s="10">
        <f t="shared" si="17"/>
        <v>20354266</v>
      </c>
      <c r="N57" s="10">
        <f t="shared" si="17"/>
        <v>20000000</v>
      </c>
      <c r="O57" s="10">
        <f t="shared" si="17"/>
        <v>25477107</v>
      </c>
      <c r="P57" s="10">
        <f t="shared" si="17"/>
        <v>21635602</v>
      </c>
      <c r="Q57" s="10">
        <f t="shared" si="17"/>
        <v>30000000</v>
      </c>
      <c r="R57" s="10">
        <f t="shared" si="17"/>
        <v>20557000</v>
      </c>
      <c r="S57" s="10">
        <f t="shared" si="17"/>
        <v>14984372</v>
      </c>
      <c r="T57" s="10">
        <f t="shared" si="17"/>
        <v>20000000</v>
      </c>
      <c r="U57" s="10">
        <f t="shared" si="17"/>
        <v>20000000</v>
      </c>
      <c r="V57" s="10">
        <f t="shared" si="17"/>
        <v>10000000</v>
      </c>
      <c r="W57" s="10">
        <f t="shared" si="17"/>
        <v>12645643</v>
      </c>
      <c r="X57" s="10">
        <f t="shared" si="17"/>
        <v>10000000</v>
      </c>
      <c r="Y57" s="10">
        <f t="shared" si="17"/>
        <v>10000000</v>
      </c>
      <c r="Z57" s="10">
        <f t="shared" si="17"/>
        <v>10000000</v>
      </c>
      <c r="AA57" s="10">
        <f t="shared" si="17"/>
        <v>10000000</v>
      </c>
      <c r="AB57" s="10">
        <f t="shared" si="17"/>
        <v>5000000</v>
      </c>
      <c r="AC57" s="10">
        <f t="shared" si="17"/>
        <v>0</v>
      </c>
      <c r="AD57" s="10">
        <f t="shared" si="17"/>
        <v>30000000</v>
      </c>
      <c r="AE57" s="10">
        <f t="shared" si="17"/>
        <v>10000000</v>
      </c>
      <c r="AF57" s="10">
        <f t="shared" si="17"/>
        <v>20000000</v>
      </c>
      <c r="AG57" s="3">
        <f t="shared" si="16"/>
        <v>385998369</v>
      </c>
      <c r="AH57" s="6"/>
      <c r="AI57" s="6"/>
    </row>
    <row r="58" spans="1:35" s="7" customFormat="1" ht="57.75" customHeight="1" outlineLevel="2">
      <c r="A58" s="10" t="s">
        <v>153</v>
      </c>
      <c r="B58" s="9" t="s">
        <v>55</v>
      </c>
      <c r="C58" s="13" t="s">
        <v>56</v>
      </c>
      <c r="D58" s="14" t="s">
        <v>101</v>
      </c>
      <c r="E58" s="16" t="s">
        <v>102</v>
      </c>
      <c r="F58" s="16" t="s">
        <v>103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88201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3">
        <f t="shared" si="16"/>
        <v>88201</v>
      </c>
      <c r="AH58" s="6"/>
      <c r="AI58" s="6"/>
    </row>
    <row r="59" spans="1:35" s="7" customFormat="1" ht="37.5" customHeight="1" outlineLevel="3">
      <c r="A59" s="10"/>
      <c r="B59" s="9"/>
      <c r="C59" s="31" t="s">
        <v>57</v>
      </c>
      <c r="D59" s="33"/>
      <c r="E59" s="16"/>
      <c r="F59" s="16"/>
      <c r="G59" s="10">
        <f aca="true" t="shared" si="18" ref="G59:AF59">SUM(G58)</f>
        <v>0</v>
      </c>
      <c r="H59" s="10">
        <f t="shared" si="18"/>
        <v>0</v>
      </c>
      <c r="I59" s="10">
        <f t="shared" si="18"/>
        <v>0</v>
      </c>
      <c r="J59" s="10">
        <f t="shared" si="18"/>
        <v>0</v>
      </c>
      <c r="K59" s="10">
        <f t="shared" si="18"/>
        <v>0</v>
      </c>
      <c r="L59" s="10">
        <f t="shared" si="18"/>
        <v>0</v>
      </c>
      <c r="M59" s="10">
        <f t="shared" si="18"/>
        <v>0</v>
      </c>
      <c r="N59" s="10">
        <f t="shared" si="18"/>
        <v>0</v>
      </c>
      <c r="O59" s="10">
        <f t="shared" si="18"/>
        <v>0</v>
      </c>
      <c r="P59" s="10">
        <f t="shared" si="18"/>
        <v>0</v>
      </c>
      <c r="Q59" s="10">
        <f t="shared" si="18"/>
        <v>0</v>
      </c>
      <c r="R59" s="10">
        <f t="shared" si="18"/>
        <v>0</v>
      </c>
      <c r="S59" s="10">
        <f t="shared" si="18"/>
        <v>0</v>
      </c>
      <c r="T59" s="10">
        <f t="shared" si="18"/>
        <v>0</v>
      </c>
      <c r="U59" s="10">
        <f t="shared" si="18"/>
        <v>0</v>
      </c>
      <c r="V59" s="10">
        <f t="shared" si="18"/>
        <v>0</v>
      </c>
      <c r="W59" s="10">
        <f t="shared" si="18"/>
        <v>0</v>
      </c>
      <c r="X59" s="10">
        <f t="shared" si="18"/>
        <v>0</v>
      </c>
      <c r="Y59" s="10">
        <f t="shared" si="18"/>
        <v>0</v>
      </c>
      <c r="Z59" s="10">
        <f t="shared" si="18"/>
        <v>0</v>
      </c>
      <c r="AA59" s="10">
        <f t="shared" si="18"/>
        <v>88201</v>
      </c>
      <c r="AB59" s="10">
        <f t="shared" si="18"/>
        <v>0</v>
      </c>
      <c r="AC59" s="10">
        <f t="shared" si="18"/>
        <v>0</v>
      </c>
      <c r="AD59" s="10">
        <f t="shared" si="18"/>
        <v>0</v>
      </c>
      <c r="AE59" s="10">
        <f t="shared" si="18"/>
        <v>0</v>
      </c>
      <c r="AF59" s="10">
        <f t="shared" si="18"/>
        <v>0</v>
      </c>
      <c r="AG59" s="3">
        <f t="shared" si="16"/>
        <v>88201</v>
      </c>
      <c r="AH59" s="6"/>
      <c r="AI59" s="6"/>
    </row>
    <row r="60" spans="1:35" s="7" customFormat="1" ht="42" customHeight="1" outlineLevel="1">
      <c r="A60" s="10" t="s">
        <v>49</v>
      </c>
      <c r="B60" s="9" t="s">
        <v>58</v>
      </c>
      <c r="C60" s="13" t="s">
        <v>58</v>
      </c>
      <c r="D60" s="16"/>
      <c r="E60" s="17"/>
      <c r="F60" s="17"/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3">
        <f t="shared" si="16"/>
        <v>0</v>
      </c>
      <c r="AH60" s="6"/>
      <c r="AI60" s="6"/>
    </row>
    <row r="61" spans="1:35" s="7" customFormat="1" ht="69" customHeight="1" outlineLevel="1">
      <c r="A61" s="10"/>
      <c r="B61" s="9" t="s">
        <v>59</v>
      </c>
      <c r="C61" s="13"/>
      <c r="D61" s="17"/>
      <c r="E61" s="16"/>
      <c r="F61" s="16"/>
      <c r="G61" s="10">
        <f aca="true" t="shared" si="19" ref="G61:AF61">SUM(G60)</f>
        <v>0</v>
      </c>
      <c r="H61" s="10">
        <f t="shared" si="19"/>
        <v>0</v>
      </c>
      <c r="I61" s="10">
        <f t="shared" si="19"/>
        <v>0</v>
      </c>
      <c r="J61" s="10">
        <f t="shared" si="19"/>
        <v>0</v>
      </c>
      <c r="K61" s="10">
        <f t="shared" si="19"/>
        <v>0</v>
      </c>
      <c r="L61" s="10">
        <f t="shared" si="19"/>
        <v>0</v>
      </c>
      <c r="M61" s="10">
        <f t="shared" si="19"/>
        <v>0</v>
      </c>
      <c r="N61" s="10">
        <f t="shared" si="19"/>
        <v>0</v>
      </c>
      <c r="O61" s="10">
        <f t="shared" si="19"/>
        <v>0</v>
      </c>
      <c r="P61" s="10">
        <f t="shared" si="19"/>
        <v>0</v>
      </c>
      <c r="Q61" s="10">
        <f t="shared" si="19"/>
        <v>0</v>
      </c>
      <c r="R61" s="10">
        <f t="shared" si="19"/>
        <v>0</v>
      </c>
      <c r="S61" s="10">
        <f t="shared" si="19"/>
        <v>0</v>
      </c>
      <c r="T61" s="10">
        <f t="shared" si="19"/>
        <v>0</v>
      </c>
      <c r="U61" s="10">
        <f t="shared" si="19"/>
        <v>0</v>
      </c>
      <c r="V61" s="10">
        <f t="shared" si="19"/>
        <v>0</v>
      </c>
      <c r="W61" s="10">
        <f t="shared" si="19"/>
        <v>0</v>
      </c>
      <c r="X61" s="10">
        <f t="shared" si="19"/>
        <v>0</v>
      </c>
      <c r="Y61" s="10">
        <f t="shared" si="19"/>
        <v>0</v>
      </c>
      <c r="Z61" s="10">
        <f t="shared" si="19"/>
        <v>0</v>
      </c>
      <c r="AA61" s="10">
        <f t="shared" si="19"/>
        <v>0</v>
      </c>
      <c r="AB61" s="10">
        <f t="shared" si="19"/>
        <v>0</v>
      </c>
      <c r="AC61" s="10">
        <f t="shared" si="19"/>
        <v>0</v>
      </c>
      <c r="AD61" s="10">
        <f t="shared" si="19"/>
        <v>0</v>
      </c>
      <c r="AE61" s="10">
        <f t="shared" si="19"/>
        <v>0</v>
      </c>
      <c r="AF61" s="10">
        <f t="shared" si="19"/>
        <v>0</v>
      </c>
      <c r="AG61" s="3">
        <f t="shared" si="16"/>
        <v>0</v>
      </c>
      <c r="AH61" s="6"/>
      <c r="AI61" s="6"/>
    </row>
    <row r="62" spans="1:35" s="7" customFormat="1" ht="27.75" customHeight="1" outlineLevel="1">
      <c r="A62" s="10" t="s">
        <v>52</v>
      </c>
      <c r="B62" s="9" t="s">
        <v>69</v>
      </c>
      <c r="C62" s="13" t="s">
        <v>69</v>
      </c>
      <c r="D62" s="16"/>
      <c r="E62" s="17"/>
      <c r="F62" s="17"/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3">
        <f t="shared" si="16"/>
        <v>0</v>
      </c>
      <c r="AH62" s="6"/>
      <c r="AI62" s="6"/>
    </row>
    <row r="63" spans="1:35" s="7" customFormat="1" ht="45" customHeight="1" outlineLevel="1">
      <c r="A63" s="10"/>
      <c r="B63" s="9" t="s">
        <v>70</v>
      </c>
      <c r="C63" s="13"/>
      <c r="D63" s="17"/>
      <c r="E63" s="16"/>
      <c r="F63" s="16"/>
      <c r="G63" s="10">
        <f aca="true" t="shared" si="20" ref="G63:AF63">SUM(G62)</f>
        <v>0</v>
      </c>
      <c r="H63" s="10">
        <f t="shared" si="20"/>
        <v>0</v>
      </c>
      <c r="I63" s="10">
        <f t="shared" si="20"/>
        <v>0</v>
      </c>
      <c r="J63" s="10">
        <f t="shared" si="20"/>
        <v>0</v>
      </c>
      <c r="K63" s="10">
        <f t="shared" si="20"/>
        <v>0</v>
      </c>
      <c r="L63" s="10">
        <f t="shared" si="20"/>
        <v>0</v>
      </c>
      <c r="M63" s="10">
        <f t="shared" si="20"/>
        <v>0</v>
      </c>
      <c r="N63" s="10">
        <f t="shared" si="20"/>
        <v>0</v>
      </c>
      <c r="O63" s="10">
        <f t="shared" si="20"/>
        <v>0</v>
      </c>
      <c r="P63" s="10">
        <f t="shared" si="20"/>
        <v>0</v>
      </c>
      <c r="Q63" s="10">
        <f t="shared" si="20"/>
        <v>0</v>
      </c>
      <c r="R63" s="10">
        <f t="shared" si="20"/>
        <v>0</v>
      </c>
      <c r="S63" s="10">
        <f t="shared" si="20"/>
        <v>0</v>
      </c>
      <c r="T63" s="10">
        <f t="shared" si="20"/>
        <v>0</v>
      </c>
      <c r="U63" s="10">
        <f t="shared" si="20"/>
        <v>0</v>
      </c>
      <c r="V63" s="10">
        <f t="shared" si="20"/>
        <v>0</v>
      </c>
      <c r="W63" s="10">
        <f t="shared" si="20"/>
        <v>0</v>
      </c>
      <c r="X63" s="10">
        <f t="shared" si="20"/>
        <v>0</v>
      </c>
      <c r="Y63" s="10">
        <f t="shared" si="20"/>
        <v>0</v>
      </c>
      <c r="Z63" s="10">
        <f t="shared" si="20"/>
        <v>0</v>
      </c>
      <c r="AA63" s="10">
        <f t="shared" si="20"/>
        <v>0</v>
      </c>
      <c r="AB63" s="10">
        <f t="shared" si="20"/>
        <v>0</v>
      </c>
      <c r="AC63" s="10">
        <f t="shared" si="20"/>
        <v>0</v>
      </c>
      <c r="AD63" s="10">
        <f t="shared" si="20"/>
        <v>0</v>
      </c>
      <c r="AE63" s="10">
        <f t="shared" si="20"/>
        <v>0</v>
      </c>
      <c r="AF63" s="10">
        <f t="shared" si="20"/>
        <v>0</v>
      </c>
      <c r="AG63" s="3">
        <f t="shared" si="16"/>
        <v>0</v>
      </c>
      <c r="AH63" s="6"/>
      <c r="AI63" s="6"/>
    </row>
    <row r="64" spans="1:35" s="7" customFormat="1" ht="35.25" customHeight="1" outlineLevel="1">
      <c r="A64" s="10" t="s">
        <v>71</v>
      </c>
      <c r="B64" s="9" t="s">
        <v>64</v>
      </c>
      <c r="C64" s="13" t="s">
        <v>64</v>
      </c>
      <c r="D64" s="16"/>
      <c r="E64" s="17"/>
      <c r="F64" s="17"/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3">
        <f t="shared" si="16"/>
        <v>0</v>
      </c>
      <c r="AH64" s="6"/>
      <c r="AI64" s="6"/>
    </row>
    <row r="65" spans="1:35" s="7" customFormat="1" ht="35.25" customHeight="1" outlineLevel="1">
      <c r="A65" s="10"/>
      <c r="B65" s="9" t="s">
        <v>65</v>
      </c>
      <c r="C65" s="13"/>
      <c r="D65" s="17"/>
      <c r="E65" s="16"/>
      <c r="F65" s="16"/>
      <c r="G65" s="10">
        <f aca="true" t="shared" si="21" ref="G65:AF65">SUM(G64)</f>
        <v>0</v>
      </c>
      <c r="H65" s="10">
        <f t="shared" si="21"/>
        <v>0</v>
      </c>
      <c r="I65" s="10">
        <f t="shared" si="21"/>
        <v>0</v>
      </c>
      <c r="J65" s="10">
        <f t="shared" si="21"/>
        <v>0</v>
      </c>
      <c r="K65" s="10">
        <f t="shared" si="21"/>
        <v>0</v>
      </c>
      <c r="L65" s="10">
        <f t="shared" si="21"/>
        <v>0</v>
      </c>
      <c r="M65" s="10">
        <f t="shared" si="21"/>
        <v>0</v>
      </c>
      <c r="N65" s="10">
        <f t="shared" si="21"/>
        <v>0</v>
      </c>
      <c r="O65" s="10">
        <f t="shared" si="21"/>
        <v>0</v>
      </c>
      <c r="P65" s="10">
        <f t="shared" si="21"/>
        <v>0</v>
      </c>
      <c r="Q65" s="10">
        <f t="shared" si="21"/>
        <v>0</v>
      </c>
      <c r="R65" s="10">
        <f t="shared" si="21"/>
        <v>0</v>
      </c>
      <c r="S65" s="10">
        <f t="shared" si="21"/>
        <v>0</v>
      </c>
      <c r="T65" s="10">
        <f t="shared" si="21"/>
        <v>0</v>
      </c>
      <c r="U65" s="10">
        <f t="shared" si="21"/>
        <v>0</v>
      </c>
      <c r="V65" s="10">
        <f t="shared" si="21"/>
        <v>0</v>
      </c>
      <c r="W65" s="10">
        <f t="shared" si="21"/>
        <v>0</v>
      </c>
      <c r="X65" s="10">
        <f t="shared" si="21"/>
        <v>0</v>
      </c>
      <c r="Y65" s="10">
        <f t="shared" si="21"/>
        <v>0</v>
      </c>
      <c r="Z65" s="10">
        <f t="shared" si="21"/>
        <v>0</v>
      </c>
      <c r="AA65" s="10">
        <f t="shared" si="21"/>
        <v>0</v>
      </c>
      <c r="AB65" s="10">
        <f t="shared" si="21"/>
        <v>0</v>
      </c>
      <c r="AC65" s="10">
        <f t="shared" si="21"/>
        <v>0</v>
      </c>
      <c r="AD65" s="10">
        <f t="shared" si="21"/>
        <v>0</v>
      </c>
      <c r="AE65" s="10">
        <f t="shared" si="21"/>
        <v>0</v>
      </c>
      <c r="AF65" s="10">
        <f t="shared" si="21"/>
        <v>0</v>
      </c>
      <c r="AG65" s="3">
        <f t="shared" si="16"/>
        <v>0</v>
      </c>
      <c r="AH65" s="6"/>
      <c r="AI65" s="6"/>
    </row>
    <row r="66" spans="1:35" s="7" customFormat="1" ht="27" customHeight="1" outlineLevel="1">
      <c r="A66" s="10" t="s">
        <v>74</v>
      </c>
      <c r="B66" s="9" t="s">
        <v>72</v>
      </c>
      <c r="C66" s="13" t="s">
        <v>72</v>
      </c>
      <c r="D66" s="16"/>
      <c r="E66" s="17"/>
      <c r="F66" s="17"/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3">
        <f t="shared" si="16"/>
        <v>0</v>
      </c>
      <c r="AH66" s="6"/>
      <c r="AI66" s="6"/>
    </row>
    <row r="67" spans="1:35" s="7" customFormat="1" ht="56.25" customHeight="1" outlineLevel="1">
      <c r="A67" s="10"/>
      <c r="B67" s="9" t="s">
        <v>73</v>
      </c>
      <c r="C67" s="13"/>
      <c r="D67" s="17"/>
      <c r="E67" s="16"/>
      <c r="F67" s="17"/>
      <c r="G67" s="10">
        <f aca="true" t="shared" si="22" ref="G67:AF67">SUM(G66)</f>
        <v>0</v>
      </c>
      <c r="H67" s="10">
        <f t="shared" si="22"/>
        <v>0</v>
      </c>
      <c r="I67" s="10">
        <f t="shared" si="22"/>
        <v>0</v>
      </c>
      <c r="J67" s="10">
        <f t="shared" si="22"/>
        <v>0</v>
      </c>
      <c r="K67" s="10">
        <f t="shared" si="22"/>
        <v>0</v>
      </c>
      <c r="L67" s="10">
        <f t="shared" si="22"/>
        <v>0</v>
      </c>
      <c r="M67" s="10">
        <f t="shared" si="22"/>
        <v>0</v>
      </c>
      <c r="N67" s="10">
        <f t="shared" si="22"/>
        <v>0</v>
      </c>
      <c r="O67" s="10">
        <f t="shared" si="22"/>
        <v>0</v>
      </c>
      <c r="P67" s="10">
        <f t="shared" si="22"/>
        <v>0</v>
      </c>
      <c r="Q67" s="10">
        <f t="shared" si="22"/>
        <v>0</v>
      </c>
      <c r="R67" s="10">
        <f t="shared" si="22"/>
        <v>0</v>
      </c>
      <c r="S67" s="10">
        <f t="shared" si="22"/>
        <v>0</v>
      </c>
      <c r="T67" s="10">
        <f t="shared" si="22"/>
        <v>0</v>
      </c>
      <c r="U67" s="10">
        <f t="shared" si="22"/>
        <v>0</v>
      </c>
      <c r="V67" s="10">
        <f t="shared" si="22"/>
        <v>0</v>
      </c>
      <c r="W67" s="10">
        <f t="shared" si="22"/>
        <v>0</v>
      </c>
      <c r="X67" s="10">
        <f t="shared" si="22"/>
        <v>0</v>
      </c>
      <c r="Y67" s="10">
        <f t="shared" si="22"/>
        <v>0</v>
      </c>
      <c r="Z67" s="10">
        <f t="shared" si="22"/>
        <v>0</v>
      </c>
      <c r="AA67" s="10">
        <f t="shared" si="22"/>
        <v>0</v>
      </c>
      <c r="AB67" s="10">
        <f t="shared" si="22"/>
        <v>0</v>
      </c>
      <c r="AC67" s="10">
        <f t="shared" si="22"/>
        <v>0</v>
      </c>
      <c r="AD67" s="10">
        <f t="shared" si="22"/>
        <v>0</v>
      </c>
      <c r="AE67" s="10">
        <f t="shared" si="22"/>
        <v>0</v>
      </c>
      <c r="AF67" s="10">
        <f t="shared" si="22"/>
        <v>0</v>
      </c>
      <c r="AG67" s="3">
        <f t="shared" si="16"/>
        <v>0</v>
      </c>
      <c r="AH67" s="6"/>
      <c r="AI67" s="6"/>
    </row>
    <row r="68" spans="1:35" s="7" customFormat="1" ht="25.5" customHeight="1" outlineLevel="1">
      <c r="A68" s="10" t="s">
        <v>90</v>
      </c>
      <c r="B68" s="9" t="s">
        <v>75</v>
      </c>
      <c r="C68" s="13" t="s">
        <v>75</v>
      </c>
      <c r="D68" s="16"/>
      <c r="E68" s="17"/>
      <c r="F68" s="17"/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3">
        <f t="shared" si="16"/>
        <v>0</v>
      </c>
      <c r="AH68" s="6"/>
      <c r="AI68" s="6"/>
    </row>
    <row r="69" spans="1:35" s="7" customFormat="1" ht="27.75" customHeight="1">
      <c r="A69" s="10"/>
      <c r="B69" s="9" t="s">
        <v>76</v>
      </c>
      <c r="C69" s="13"/>
      <c r="D69" s="17"/>
      <c r="E69" s="17"/>
      <c r="F69" s="17"/>
      <c r="G69" s="10">
        <f aca="true" t="shared" si="23" ref="G69:P70">SUM(G68)</f>
        <v>0</v>
      </c>
      <c r="H69" s="10">
        <f t="shared" si="23"/>
        <v>0</v>
      </c>
      <c r="I69" s="10">
        <f t="shared" si="23"/>
        <v>0</v>
      </c>
      <c r="J69" s="10">
        <f t="shared" si="23"/>
        <v>0</v>
      </c>
      <c r="K69" s="10">
        <f t="shared" si="23"/>
        <v>0</v>
      </c>
      <c r="L69" s="10">
        <f t="shared" si="23"/>
        <v>0</v>
      </c>
      <c r="M69" s="10">
        <f t="shared" si="23"/>
        <v>0</v>
      </c>
      <c r="N69" s="10">
        <f t="shared" si="23"/>
        <v>0</v>
      </c>
      <c r="O69" s="10">
        <f t="shared" si="23"/>
        <v>0</v>
      </c>
      <c r="P69" s="10">
        <f t="shared" si="23"/>
        <v>0</v>
      </c>
      <c r="Q69" s="10">
        <f aca="true" t="shared" si="24" ref="Q69:Z70">SUM(Q68)</f>
        <v>0</v>
      </c>
      <c r="R69" s="10">
        <f t="shared" si="24"/>
        <v>0</v>
      </c>
      <c r="S69" s="10">
        <f t="shared" si="24"/>
        <v>0</v>
      </c>
      <c r="T69" s="10">
        <f t="shared" si="24"/>
        <v>0</v>
      </c>
      <c r="U69" s="10">
        <f t="shared" si="24"/>
        <v>0</v>
      </c>
      <c r="V69" s="10">
        <f t="shared" si="24"/>
        <v>0</v>
      </c>
      <c r="W69" s="10">
        <f t="shared" si="24"/>
        <v>0</v>
      </c>
      <c r="X69" s="10">
        <f t="shared" si="24"/>
        <v>0</v>
      </c>
      <c r="Y69" s="10">
        <f t="shared" si="24"/>
        <v>0</v>
      </c>
      <c r="Z69" s="10">
        <f t="shared" si="24"/>
        <v>0</v>
      </c>
      <c r="AA69" s="10">
        <f aca="true" t="shared" si="25" ref="AA69:AF70">SUM(AA68)</f>
        <v>0</v>
      </c>
      <c r="AB69" s="10">
        <f t="shared" si="25"/>
        <v>0</v>
      </c>
      <c r="AC69" s="10">
        <f t="shared" si="25"/>
        <v>0</v>
      </c>
      <c r="AD69" s="10">
        <f t="shared" si="25"/>
        <v>0</v>
      </c>
      <c r="AE69" s="10">
        <f t="shared" si="25"/>
        <v>0</v>
      </c>
      <c r="AF69" s="10">
        <f t="shared" si="25"/>
        <v>0</v>
      </c>
      <c r="AG69" s="3">
        <f t="shared" si="16"/>
        <v>0</v>
      </c>
      <c r="AH69" s="6"/>
      <c r="AI69" s="6"/>
    </row>
    <row r="70" spans="1:35" s="7" customFormat="1" ht="27.75" customHeight="1">
      <c r="A70" s="10"/>
      <c r="B70" s="9" t="s">
        <v>91</v>
      </c>
      <c r="C70" s="13"/>
      <c r="D70" s="17"/>
      <c r="E70" s="17"/>
      <c r="F70" s="17"/>
      <c r="G70" s="10">
        <f t="shared" si="23"/>
        <v>0</v>
      </c>
      <c r="H70" s="10">
        <f t="shared" si="23"/>
        <v>0</v>
      </c>
      <c r="I70" s="10">
        <f t="shared" si="23"/>
        <v>0</v>
      </c>
      <c r="J70" s="10">
        <f t="shared" si="23"/>
        <v>0</v>
      </c>
      <c r="K70" s="10">
        <f t="shared" si="23"/>
        <v>0</v>
      </c>
      <c r="L70" s="10">
        <f t="shared" si="23"/>
        <v>0</v>
      </c>
      <c r="M70" s="10">
        <f t="shared" si="23"/>
        <v>0</v>
      </c>
      <c r="N70" s="10">
        <f t="shared" si="23"/>
        <v>0</v>
      </c>
      <c r="O70" s="10">
        <f t="shared" si="23"/>
        <v>0</v>
      </c>
      <c r="P70" s="10">
        <f t="shared" si="23"/>
        <v>0</v>
      </c>
      <c r="Q70" s="10">
        <f t="shared" si="24"/>
        <v>0</v>
      </c>
      <c r="R70" s="10">
        <f t="shared" si="24"/>
        <v>0</v>
      </c>
      <c r="S70" s="10">
        <f t="shared" si="24"/>
        <v>0</v>
      </c>
      <c r="T70" s="10">
        <f t="shared" si="24"/>
        <v>0</v>
      </c>
      <c r="U70" s="10">
        <f t="shared" si="24"/>
        <v>0</v>
      </c>
      <c r="V70" s="10">
        <f t="shared" si="24"/>
        <v>0</v>
      </c>
      <c r="W70" s="10">
        <f t="shared" si="24"/>
        <v>0</v>
      </c>
      <c r="X70" s="10">
        <f t="shared" si="24"/>
        <v>0</v>
      </c>
      <c r="Y70" s="10">
        <f t="shared" si="24"/>
        <v>0</v>
      </c>
      <c r="Z70" s="10">
        <f t="shared" si="24"/>
        <v>0</v>
      </c>
      <c r="AA70" s="10">
        <f t="shared" si="25"/>
        <v>0</v>
      </c>
      <c r="AB70" s="10">
        <f t="shared" si="25"/>
        <v>0</v>
      </c>
      <c r="AC70" s="10">
        <f t="shared" si="25"/>
        <v>0</v>
      </c>
      <c r="AD70" s="10">
        <f t="shared" si="25"/>
        <v>0</v>
      </c>
      <c r="AE70" s="10">
        <f t="shared" si="25"/>
        <v>0</v>
      </c>
      <c r="AF70" s="10">
        <f t="shared" si="25"/>
        <v>0</v>
      </c>
      <c r="AG70" s="3">
        <f t="shared" si="16"/>
        <v>0</v>
      </c>
      <c r="AH70" s="6"/>
      <c r="AI70" s="6"/>
    </row>
    <row r="71" spans="1:33" ht="31.5" customHeight="1" hidden="1">
      <c r="A71" s="3"/>
      <c r="B71" s="9" t="s">
        <v>53</v>
      </c>
      <c r="C71" s="13"/>
      <c r="D71" s="17"/>
      <c r="E71" s="26"/>
      <c r="F71" s="27"/>
      <c r="G71" s="3">
        <f>G59+G57+G54+G48+G45+G42+G34+G27+G10</f>
        <v>18878862</v>
      </c>
      <c r="H71" s="3">
        <f aca="true" t="shared" si="26" ref="H71:AF71">H59+H57+H54+H48+H45+H42+H34+H27+H10</f>
        <v>15681950</v>
      </c>
      <c r="I71" s="3">
        <f t="shared" si="26"/>
        <v>12795880</v>
      </c>
      <c r="J71" s="3">
        <f t="shared" si="26"/>
        <v>26817800</v>
      </c>
      <c r="K71" s="3">
        <f t="shared" si="26"/>
        <v>17112000</v>
      </c>
      <c r="L71" s="3">
        <f t="shared" si="26"/>
        <v>18590640</v>
      </c>
      <c r="M71" s="3">
        <f t="shared" si="26"/>
        <v>24986716</v>
      </c>
      <c r="N71" s="3">
        <f t="shared" si="26"/>
        <v>23119700</v>
      </c>
      <c r="O71" s="3">
        <f t="shared" si="26"/>
        <v>28464357</v>
      </c>
      <c r="P71" s="3">
        <f t="shared" si="26"/>
        <v>28025802</v>
      </c>
      <c r="Q71" s="3">
        <f t="shared" si="26"/>
        <v>35483250</v>
      </c>
      <c r="R71" s="3">
        <f t="shared" si="26"/>
        <v>38100954</v>
      </c>
      <c r="S71" s="3">
        <f t="shared" si="26"/>
        <v>22663745</v>
      </c>
      <c r="T71" s="3">
        <f t="shared" si="26"/>
        <v>29564510</v>
      </c>
      <c r="U71" s="3">
        <f t="shared" si="26"/>
        <v>35370200</v>
      </c>
      <c r="V71" s="3">
        <f t="shared" si="26"/>
        <v>14555500</v>
      </c>
      <c r="W71" s="3">
        <f t="shared" si="26"/>
        <v>18636687</v>
      </c>
      <c r="X71" s="3">
        <f t="shared" si="26"/>
        <v>16316129</v>
      </c>
      <c r="Y71" s="3">
        <f t="shared" si="26"/>
        <v>17435246</v>
      </c>
      <c r="Z71" s="3">
        <f t="shared" si="26"/>
        <v>13350150</v>
      </c>
      <c r="AA71" s="3">
        <f t="shared" si="26"/>
        <v>11642201</v>
      </c>
      <c r="AB71" s="3">
        <f t="shared" si="26"/>
        <v>6468700</v>
      </c>
      <c r="AC71" s="3">
        <f t="shared" si="26"/>
        <v>0</v>
      </c>
      <c r="AD71" s="3">
        <f t="shared" si="26"/>
        <v>30148000</v>
      </c>
      <c r="AE71" s="3">
        <f t="shared" si="26"/>
        <v>13036000</v>
      </c>
      <c r="AF71" s="3">
        <f t="shared" si="26"/>
        <v>21736000</v>
      </c>
      <c r="AG71" s="3">
        <f>AG10+AG27+AG34+AG37+AG42+AG45+AG48+AG54+AG57+AG59</f>
        <v>620029729</v>
      </c>
    </row>
    <row r="84" ht="15.75">
      <c r="AG84" s="2">
        <v>233100</v>
      </c>
    </row>
    <row r="85" spans="32:33" ht="15.75">
      <c r="AF85" s="7"/>
      <c r="AG85" s="2">
        <v>15499350</v>
      </c>
    </row>
    <row r="86" ht="15.75">
      <c r="AG86" s="2">
        <v>97650</v>
      </c>
    </row>
    <row r="87" spans="32:33" ht="15.75">
      <c r="AF87" s="7"/>
      <c r="AG87" s="2">
        <v>215050</v>
      </c>
    </row>
    <row r="88" ht="15.75">
      <c r="AG88" s="2">
        <v>12112354</v>
      </c>
    </row>
    <row r="89" ht="15.75">
      <c r="AG89" s="1">
        <v>472500</v>
      </c>
    </row>
    <row r="90" ht="15.75">
      <c r="AG90" s="1">
        <v>400000</v>
      </c>
    </row>
    <row r="91" spans="32:33" ht="15.75">
      <c r="AF91" s="7"/>
      <c r="AG91" s="1">
        <v>15048750</v>
      </c>
    </row>
    <row r="92" ht="15.75">
      <c r="AG92" s="1">
        <v>370000000</v>
      </c>
    </row>
    <row r="93" ht="15.75">
      <c r="AG93" s="1">
        <v>15998369</v>
      </c>
    </row>
    <row r="94" ht="15.75">
      <c r="AG94" s="1">
        <v>88201</v>
      </c>
    </row>
    <row r="95" ht="15.75">
      <c r="AG95" s="1">
        <v>18000</v>
      </c>
    </row>
    <row r="96" spans="32:33" ht="15.75">
      <c r="AF96" s="7"/>
      <c r="AG96" s="1">
        <v>1340000</v>
      </c>
    </row>
    <row r="97" spans="32:33" ht="15.75">
      <c r="AF97" s="7"/>
      <c r="AG97" s="1">
        <v>500000</v>
      </c>
    </row>
    <row r="98" spans="32:33" ht="15.75">
      <c r="AF98" s="7"/>
      <c r="AG98" s="1">
        <v>500000</v>
      </c>
    </row>
    <row r="99" ht="15.75">
      <c r="AG99" s="1">
        <v>413000</v>
      </c>
    </row>
    <row r="100" spans="32:33" ht="15.75">
      <c r="AF100" s="7"/>
      <c r="AG100" s="1">
        <v>34200000</v>
      </c>
    </row>
    <row r="101" ht="15.75">
      <c r="AG101" s="1">
        <v>3850000</v>
      </c>
    </row>
    <row r="102" ht="15.75">
      <c r="AG102" s="2">
        <v>1218000</v>
      </c>
    </row>
    <row r="103" spans="32:33" ht="15.75">
      <c r="AF103" s="7"/>
      <c r="AG103" s="2">
        <v>40000</v>
      </c>
    </row>
    <row r="104" spans="32:33" ht="15.75">
      <c r="AF104" s="7"/>
      <c r="AG104" s="2">
        <v>295473</v>
      </c>
    </row>
    <row r="105" ht="15.75">
      <c r="AG105" s="2">
        <v>12246952</v>
      </c>
    </row>
    <row r="106" ht="15.75">
      <c r="AG106" s="2">
        <v>20000000</v>
      </c>
    </row>
    <row r="107" ht="15.75">
      <c r="AG107" s="2">
        <v>578600</v>
      </c>
    </row>
    <row r="108" ht="15.75">
      <c r="AG108" s="2">
        <v>2093200</v>
      </c>
    </row>
    <row r="109" ht="15.75">
      <c r="AG109" s="2">
        <v>1771400</v>
      </c>
    </row>
    <row r="110" spans="32:33" ht="15.75">
      <c r="AF110" s="7"/>
      <c r="AG110" s="2">
        <v>29550</v>
      </c>
    </row>
    <row r="111" ht="15.75">
      <c r="AG111" s="7"/>
    </row>
    <row r="112" ht="15.75">
      <c r="AG112" s="2">
        <v>378000</v>
      </c>
    </row>
    <row r="113" spans="32:33" ht="15.75">
      <c r="AF113" s="7"/>
      <c r="AG113" s="2">
        <v>6624000</v>
      </c>
    </row>
    <row r="114" ht="15.75">
      <c r="AG114" s="7"/>
    </row>
    <row r="115" spans="32:33" ht="15.75">
      <c r="AF115" s="7"/>
      <c r="AG115" s="2">
        <v>172279</v>
      </c>
    </row>
    <row r="116" ht="15.75">
      <c r="AG116" s="7"/>
    </row>
    <row r="117" spans="33:35" ht="15.75">
      <c r="AG117" s="2">
        <v>2891700</v>
      </c>
      <c r="AI117" s="1">
        <v>1885600304</v>
      </c>
    </row>
    <row r="118" ht="15.75">
      <c r="AG118" s="30">
        <v>23152697</v>
      </c>
    </row>
    <row r="119" spans="32:33" ht="15.75">
      <c r="AF119" s="7"/>
      <c r="AG119" s="2">
        <v>66000000</v>
      </c>
    </row>
    <row r="120" ht="15.75">
      <c r="AG120" s="2">
        <v>10409554</v>
      </c>
    </row>
    <row r="121" ht="15.75">
      <c r="AJ121" s="2">
        <f>SUM(AJ116:AJ120)</f>
        <v>0</v>
      </c>
    </row>
    <row r="122" ht="15.75">
      <c r="AG122" s="7"/>
    </row>
    <row r="123" spans="32:37" ht="15.75">
      <c r="AF123" s="7"/>
      <c r="AK123" s="2">
        <v>618887729</v>
      </c>
    </row>
    <row r="124" ht="15.75">
      <c r="AK124" s="2">
        <v>618687729</v>
      </c>
    </row>
    <row r="125" spans="33:37" ht="15.75">
      <c r="AG125" s="7"/>
      <c r="AK125" s="2">
        <f>AK123-AK124</f>
        <v>200000</v>
      </c>
    </row>
    <row r="127" spans="32:33" ht="15.75">
      <c r="AF127" s="7"/>
      <c r="AG127" s="7"/>
    </row>
    <row r="128" ht="15.75">
      <c r="AK128" s="2">
        <f>AJ130-AK124</f>
        <v>240000</v>
      </c>
    </row>
    <row r="129" ht="15.75">
      <c r="AK129" s="2">
        <f>AJ130-AK123</f>
        <v>40000</v>
      </c>
    </row>
    <row r="130" ht="15.75">
      <c r="AJ130" s="2">
        <v>618927729</v>
      </c>
    </row>
    <row r="131" ht="15.75">
      <c r="AJ131" s="2">
        <f>AJ130-AK124</f>
        <v>240000</v>
      </c>
    </row>
    <row r="132" ht="15.75">
      <c r="AG132" s="7"/>
    </row>
    <row r="135" ht="15.75">
      <c r="AG135" s="7"/>
    </row>
    <row r="139" ht="15.75">
      <c r="AG139" s="7"/>
    </row>
    <row r="143" ht="15.75">
      <c r="AG143" s="7"/>
    </row>
    <row r="148" ht="15.75">
      <c r="AE148" s="2">
        <f>AG143+AG148</f>
        <v>0</v>
      </c>
    </row>
    <row r="149" ht="15.75">
      <c r="AG149" s="7"/>
    </row>
    <row r="152" ht="15.75">
      <c r="AE152" s="2">
        <v>2849976695</v>
      </c>
    </row>
    <row r="156" ht="15.75">
      <c r="AG156" s="7"/>
    </row>
  </sheetData>
  <sheetProtection/>
  <mergeCells count="6">
    <mergeCell ref="B27:D27"/>
    <mergeCell ref="B31:C31"/>
    <mergeCell ref="C59:D59"/>
    <mergeCell ref="A1:AG1"/>
    <mergeCell ref="B7:C7"/>
    <mergeCell ref="B10:C10"/>
  </mergeCells>
  <printOptions horizontalCentered="1"/>
  <pageMargins left="0.16" right="0.24" top="0.22" bottom="0.2" header="0.16" footer="0.16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MEPMA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</dc:creator>
  <cp:keywords/>
  <dc:description/>
  <cp:lastModifiedBy>ramakrishna</cp:lastModifiedBy>
  <cp:lastPrinted>2012-12-12T08:53:17Z</cp:lastPrinted>
  <dcterms:created xsi:type="dcterms:W3CDTF">2009-11-27T05:54:38Z</dcterms:created>
  <dcterms:modified xsi:type="dcterms:W3CDTF">2013-09-25T10:02:45Z</dcterms:modified>
  <cp:category/>
  <cp:version/>
  <cp:contentType/>
  <cp:contentStatus/>
</cp:coreProperties>
</file>