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Sheet1" sheetId="1" r:id="rId1"/>
    <sheet name="Revival SHGs" sheetId="2" r:id="rId2"/>
    <sheet name="1 toilets trg" sheetId="3" r:id="rId3"/>
    <sheet name="IGA trg" sheetId="4" r:id="rId4"/>
    <sheet name="Dist wise trg" sheetId="5" r:id="rId5"/>
  </sheets>
  <definedNames>
    <definedName name="_xlnm.Print_Titles" localSheetId="3">'IGA trg'!$3:$3</definedName>
  </definedNames>
  <calcPr fullCalcOnLoad="1"/>
</workbook>
</file>

<file path=xl/sharedStrings.xml><?xml version="1.0" encoding="utf-8"?>
<sst xmlns="http://schemas.openxmlformats.org/spreadsheetml/2006/main" count="618" uniqueCount="155">
  <si>
    <t>Total</t>
  </si>
  <si>
    <t>Anantapur</t>
  </si>
  <si>
    <t xml:space="preserve">Ananthapur </t>
  </si>
  <si>
    <t xml:space="preserve">Dharmavaram </t>
  </si>
  <si>
    <t xml:space="preserve">Guntakal </t>
  </si>
  <si>
    <t xml:space="preserve">Hindupur </t>
  </si>
  <si>
    <t xml:space="preserve">Kadiri </t>
  </si>
  <si>
    <t xml:space="preserve">Rayadurg </t>
  </si>
  <si>
    <t xml:space="preserve">Tadipatri </t>
  </si>
  <si>
    <t xml:space="preserve">Gooty </t>
  </si>
  <si>
    <t xml:space="preserve">Madakasira </t>
  </si>
  <si>
    <t xml:space="preserve">Puttaparthy </t>
  </si>
  <si>
    <t xml:space="preserve">Pamidi </t>
  </si>
  <si>
    <t xml:space="preserve">Kalyandurg </t>
  </si>
  <si>
    <t>Chittoor</t>
  </si>
  <si>
    <t xml:space="preserve">Chittoor </t>
  </si>
  <si>
    <t xml:space="preserve">Madanapalle </t>
  </si>
  <si>
    <t xml:space="preserve">Nagari </t>
  </si>
  <si>
    <t xml:space="preserve">Punganur </t>
  </si>
  <si>
    <t xml:space="preserve">Puttur </t>
  </si>
  <si>
    <t xml:space="preserve">Srikalahasti </t>
  </si>
  <si>
    <t xml:space="preserve">Tirupati </t>
  </si>
  <si>
    <t xml:space="preserve">Palamaneru </t>
  </si>
  <si>
    <t>Cuddapah</t>
  </si>
  <si>
    <t xml:space="preserve">Kadapa </t>
  </si>
  <si>
    <t xml:space="preserve">Jammalamadugu </t>
  </si>
  <si>
    <t xml:space="preserve">Proddatur </t>
  </si>
  <si>
    <t xml:space="preserve">Rayachoti </t>
  </si>
  <si>
    <t xml:space="preserve">Pulivendula </t>
  </si>
  <si>
    <t xml:space="preserve">Rajampet </t>
  </si>
  <si>
    <t xml:space="preserve">Badvel </t>
  </si>
  <si>
    <t xml:space="preserve">Mydukur </t>
  </si>
  <si>
    <t xml:space="preserve">Yerraguntla </t>
  </si>
  <si>
    <t>East Godavari</t>
  </si>
  <si>
    <t xml:space="preserve">Amalapuram </t>
  </si>
  <si>
    <t xml:space="preserve">Kakinada </t>
  </si>
  <si>
    <t xml:space="preserve">Mandapeta </t>
  </si>
  <si>
    <t xml:space="preserve">Peddapuram </t>
  </si>
  <si>
    <t xml:space="preserve">Pithapuram </t>
  </si>
  <si>
    <t xml:space="preserve">Rajahmundry </t>
  </si>
  <si>
    <t xml:space="preserve">Ramachandrapuram </t>
  </si>
  <si>
    <t xml:space="preserve">Samalkota </t>
  </si>
  <si>
    <t xml:space="preserve">Tuni </t>
  </si>
  <si>
    <t xml:space="preserve">Gollaprollu </t>
  </si>
  <si>
    <t xml:space="preserve">Mumidivaram </t>
  </si>
  <si>
    <t xml:space="preserve">Yeleswaram </t>
  </si>
  <si>
    <t>Guntur</t>
  </si>
  <si>
    <t xml:space="preserve">Bapatla </t>
  </si>
  <si>
    <t xml:space="preserve">Chilakaluripet </t>
  </si>
  <si>
    <t xml:space="preserve">Guntur </t>
  </si>
  <si>
    <t xml:space="preserve">Macherla </t>
  </si>
  <si>
    <t xml:space="preserve">Mangalagiri </t>
  </si>
  <si>
    <t xml:space="preserve">Narasaraopeta </t>
  </si>
  <si>
    <t xml:space="preserve">Ponnur </t>
  </si>
  <si>
    <t xml:space="preserve">Repalle </t>
  </si>
  <si>
    <t xml:space="preserve">Sattenapalle </t>
  </si>
  <si>
    <t xml:space="preserve">Tenali </t>
  </si>
  <si>
    <t xml:space="preserve">Vinukonda </t>
  </si>
  <si>
    <t xml:space="preserve">Piduguralla </t>
  </si>
  <si>
    <t xml:space="preserve">Tadepalli </t>
  </si>
  <si>
    <t>Krishna</t>
  </si>
  <si>
    <t xml:space="preserve">Gudivada </t>
  </si>
  <si>
    <t xml:space="preserve">Jaggayyapet </t>
  </si>
  <si>
    <t xml:space="preserve">Machilipatnam </t>
  </si>
  <si>
    <t xml:space="preserve">Nuzivid </t>
  </si>
  <si>
    <t xml:space="preserve">Pedana </t>
  </si>
  <si>
    <t xml:space="preserve">Vuyyuru </t>
  </si>
  <si>
    <t xml:space="preserve">Nandigama </t>
  </si>
  <si>
    <t xml:space="preserve">Tiruvuru </t>
  </si>
  <si>
    <t>Kurnool</t>
  </si>
  <si>
    <t xml:space="preserve">Adoni </t>
  </si>
  <si>
    <t xml:space="preserve">Kurnool </t>
  </si>
  <si>
    <t xml:space="preserve">Nandyal </t>
  </si>
  <si>
    <t xml:space="preserve">Yemmiganur </t>
  </si>
  <si>
    <t xml:space="preserve">Dhone </t>
  </si>
  <si>
    <t xml:space="preserve">Gudur_Kurnool </t>
  </si>
  <si>
    <t xml:space="preserve">Atmakur-Kurnool </t>
  </si>
  <si>
    <t xml:space="preserve">Allagadda </t>
  </si>
  <si>
    <t xml:space="preserve">Nandikotkur </t>
  </si>
  <si>
    <t>Nellore</t>
  </si>
  <si>
    <t xml:space="preserve">Gudur </t>
  </si>
  <si>
    <t xml:space="preserve">Kavali </t>
  </si>
  <si>
    <t xml:space="preserve">Nellore </t>
  </si>
  <si>
    <t xml:space="preserve">Venkatagiri </t>
  </si>
  <si>
    <t xml:space="preserve">Atmakur-N </t>
  </si>
  <si>
    <t xml:space="preserve">Sullurpet </t>
  </si>
  <si>
    <t xml:space="preserve">Naidupet </t>
  </si>
  <si>
    <t>Prakasam</t>
  </si>
  <si>
    <t xml:space="preserve">Chirala </t>
  </si>
  <si>
    <t xml:space="preserve">Kandukur </t>
  </si>
  <si>
    <t xml:space="preserve">Markapur </t>
  </si>
  <si>
    <t xml:space="preserve">Ongole </t>
  </si>
  <si>
    <t xml:space="preserve">Adanki </t>
  </si>
  <si>
    <t xml:space="preserve">Chimakurthy </t>
  </si>
  <si>
    <t xml:space="preserve">Giddalur </t>
  </si>
  <si>
    <t xml:space="preserve">Kanigiri </t>
  </si>
  <si>
    <t>Srikakulam</t>
  </si>
  <si>
    <t xml:space="preserve">Amadalavalasa </t>
  </si>
  <si>
    <t xml:space="preserve">Ichapuram </t>
  </si>
  <si>
    <t xml:space="preserve">Palasa Kasibugga </t>
  </si>
  <si>
    <t xml:space="preserve">Rajam </t>
  </si>
  <si>
    <t xml:space="preserve">Srikakulam </t>
  </si>
  <si>
    <t xml:space="preserve">Palakonda </t>
  </si>
  <si>
    <t>Visakhapatnam</t>
  </si>
  <si>
    <t xml:space="preserve">Narsipatnam </t>
  </si>
  <si>
    <t xml:space="preserve">Yellamanchalli </t>
  </si>
  <si>
    <t>Vizianagaram</t>
  </si>
  <si>
    <t xml:space="preserve">Bobbili </t>
  </si>
  <si>
    <t xml:space="preserve">Parvathipuram </t>
  </si>
  <si>
    <t xml:space="preserve">Salur </t>
  </si>
  <si>
    <t xml:space="preserve">Vizianagaram </t>
  </si>
  <si>
    <t xml:space="preserve">Nellimarla </t>
  </si>
  <si>
    <t>West Godavari</t>
  </si>
  <si>
    <t xml:space="preserve">Eluru </t>
  </si>
  <si>
    <t xml:space="preserve">Kovvur </t>
  </si>
  <si>
    <t xml:space="preserve">Narsapur </t>
  </si>
  <si>
    <t xml:space="preserve">Nidadavole </t>
  </si>
  <si>
    <t xml:space="preserve">Palacole </t>
  </si>
  <si>
    <t xml:space="preserve">Tadepalligudem </t>
  </si>
  <si>
    <t xml:space="preserve">Tanuku </t>
  </si>
  <si>
    <t xml:space="preserve">Bheemavaram </t>
  </si>
  <si>
    <t xml:space="preserve">Jangareddy Gudem </t>
  </si>
  <si>
    <t>VMC</t>
  </si>
  <si>
    <t>No.of slums</t>
  </si>
  <si>
    <t>Slum Population (2011)</t>
  </si>
  <si>
    <t>slum HHs (2011)</t>
  </si>
  <si>
    <t>GVMC</t>
  </si>
  <si>
    <t>S. No</t>
  </si>
  <si>
    <t>Grand Total</t>
  </si>
  <si>
    <t>Name of the District</t>
  </si>
  <si>
    <t>Name of the ULB</t>
  </si>
  <si>
    <t>ANDHRA PRADESH</t>
  </si>
  <si>
    <t>No. of individual Toilets required</t>
  </si>
  <si>
    <t>No.of SHGs</t>
  </si>
  <si>
    <t>No.of members</t>
  </si>
  <si>
    <t xml:space="preserve">promotion of IG activities </t>
  </si>
  <si>
    <t>4% of potential(SHG formation target)</t>
  </si>
  <si>
    <t>Revival of defucnt groups</t>
  </si>
  <si>
    <t>April</t>
  </si>
  <si>
    <t xml:space="preserve">MEMBER EDUCATION </t>
  </si>
  <si>
    <t xml:space="preserve"> CRP training april-15@10 per ULB</t>
  </si>
  <si>
    <t>Action Plan IGA &amp; MEMBER EDUCATION TARGETS for the year 2015-16</t>
  </si>
  <si>
    <t>Kadapa</t>
  </si>
  <si>
    <t>S.NO</t>
  </si>
  <si>
    <t>Name of the Dist</t>
  </si>
  <si>
    <t>No.of  ULB</t>
  </si>
  <si>
    <t>Anathapur</t>
  </si>
  <si>
    <t xml:space="preserve">TOTAL </t>
  </si>
  <si>
    <t>4% of potential  (SHG formation target)</t>
  </si>
  <si>
    <t>ULB Wise SHG - Formation Action plan for the year 2015-16</t>
  </si>
  <si>
    <t>Dist wise IB Action Plan  for the year 2015-16</t>
  </si>
  <si>
    <t>ULB wiseRevival of Defunct Groups- Action Plan for the year 2015-16</t>
  </si>
  <si>
    <t xml:space="preserve">ULB wiseAwareness  Action Plan-  INDIVIDUAL TOILETs - 2015-16 </t>
  </si>
  <si>
    <t>No.of ALFs/SLFs</t>
  </si>
  <si>
    <t>No.of  CLFs/TLFs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</si>
</sst>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1" fillId="0" borderId="10" xfId="57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 applyProtection="1">
      <alignment horizontal="center" vertical="center" wrapText="1"/>
      <protection/>
    </xf>
    <xf numFmtId="1" fontId="21" fillId="0" borderId="10" xfId="53" applyNumberFormat="1" applyFont="1" applyFill="1" applyBorder="1" applyAlignment="1" applyProtection="1">
      <alignment horizontal="center" vertical="center" wrapText="1"/>
      <protection/>
    </xf>
    <xf numFmtId="0" fontId="21" fillId="0" borderId="10" xfId="57" applyFont="1" applyFill="1" applyBorder="1" applyAlignment="1">
      <alignment horizontal="left" vertical="center" wrapText="1"/>
      <protection/>
    </xf>
    <xf numFmtId="0" fontId="21" fillId="0" borderId="10" xfId="53" applyFont="1" applyFill="1" applyBorder="1" applyAlignment="1" applyProtection="1">
      <alignment horizontal="left" vertical="center" wrapText="1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20" fillId="0" borderId="10" xfId="57" applyFont="1" applyFill="1" applyBorder="1" applyAlignment="1">
      <alignment horizontal="left" vertical="center" wrapText="1"/>
      <protection/>
    </xf>
    <xf numFmtId="1" fontId="21" fillId="0" borderId="10" xfId="57" applyNumberFormat="1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 applyProtection="1">
      <alignment horizontal="left" vertical="center" wrapText="1"/>
      <protection/>
    </xf>
    <xf numFmtId="1" fontId="20" fillId="0" borderId="10" xfId="57" applyNumberFormat="1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 wrapText="1"/>
      <protection/>
    </xf>
    <xf numFmtId="1" fontId="21" fillId="0" borderId="11" xfId="53" applyNumberFormat="1" applyFont="1" applyFill="1" applyBorder="1" applyAlignment="1" applyProtection="1">
      <alignment horizontal="center" vertical="center" wrapText="1"/>
      <protection/>
    </xf>
    <xf numFmtId="0" fontId="20" fillId="0" borderId="11" xfId="57" applyFont="1" applyFill="1" applyBorder="1" applyAlignment="1">
      <alignment horizontal="center" vertical="center" wrapText="1"/>
      <protection/>
    </xf>
    <xf numFmtId="1" fontId="21" fillId="0" borderId="12" xfId="53" applyNumberFormat="1" applyFont="1" applyFill="1" applyBorder="1" applyAlignment="1" applyProtection="1">
      <alignment horizontal="center" vertical="center" wrapText="1"/>
      <protection/>
    </xf>
    <xf numFmtId="0" fontId="20" fillId="0" borderId="12" xfId="57" applyFont="1" applyFill="1" applyBorder="1" applyAlignment="1">
      <alignment horizontal="center" vertical="center" wrapText="1"/>
      <protection/>
    </xf>
    <xf numFmtId="1" fontId="20" fillId="0" borderId="11" xfId="57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" fontId="20" fillId="0" borderId="12" xfId="57" applyNumberFormat="1" applyFont="1" applyFill="1" applyBorder="1" applyAlignment="1">
      <alignment horizontal="center" vertical="center" wrapText="1"/>
      <protection/>
    </xf>
    <xf numFmtId="17" fontId="20" fillId="0" borderId="12" xfId="57" applyNumberFormat="1" applyFont="1" applyFill="1" applyBorder="1" applyAlignment="1">
      <alignment horizontal="center" vertical="center" wrapText="1"/>
      <protection/>
    </xf>
    <xf numFmtId="17" fontId="0" fillId="0" borderId="10" xfId="0" applyNumberFormat="1" applyBorder="1" applyAlignment="1">
      <alignment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21" fillId="0" borderId="10" xfId="57" applyNumberFormat="1" applyFont="1" applyFill="1" applyBorder="1" applyAlignment="1">
      <alignment horizontal="center" wrapText="1"/>
      <protection/>
    </xf>
    <xf numFmtId="17" fontId="20" fillId="0" borderId="10" xfId="57" applyNumberFormat="1" applyFont="1" applyFill="1" applyBorder="1" applyAlignment="1">
      <alignment horizontal="center" vertical="center" wrapText="1"/>
      <protection/>
    </xf>
    <xf numFmtId="17" fontId="0" fillId="0" borderId="10" xfId="0" applyNumberFormat="1" applyBorder="1" applyAlignment="1">
      <alignment vertical="center"/>
    </xf>
    <xf numFmtId="1" fontId="0" fillId="0" borderId="10" xfId="0" applyNumberFormat="1" applyFont="1" applyBorder="1" applyAlignment="1">
      <alignment/>
    </xf>
    <xf numFmtId="17" fontId="0" fillId="0" borderId="10" xfId="0" applyNumberFormat="1" applyFont="1" applyBorder="1" applyAlignment="1">
      <alignment vertical="center" wrapText="1"/>
    </xf>
    <xf numFmtId="0" fontId="20" fillId="0" borderId="13" xfId="57" applyFont="1" applyFill="1" applyBorder="1" applyAlignment="1">
      <alignment horizontal="center" vertical="center" wrapText="1"/>
      <protection/>
    </xf>
    <xf numFmtId="0" fontId="20" fillId="0" borderId="14" xfId="57" applyFont="1" applyFill="1" applyBorder="1" applyAlignment="1">
      <alignment horizontal="center" vertical="center" wrapText="1"/>
      <protection/>
    </xf>
    <xf numFmtId="0" fontId="20" fillId="0" borderId="15" xfId="57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0" fillId="0" borderId="12" xfId="0" applyFont="1" applyBorder="1" applyAlignment="1">
      <alignment horizontal="center" wrapText="1"/>
    </xf>
    <xf numFmtId="1" fontId="20" fillId="0" borderId="12" xfId="53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1" fontId="20" fillId="0" borderId="11" xfId="53" applyNumberFormat="1" applyFont="1" applyFill="1" applyBorder="1" applyAlignment="1" applyProtection="1">
      <alignment horizontal="center" vertical="center" wrapText="1"/>
      <protection/>
    </xf>
    <xf numFmtId="1" fontId="20" fillId="0" borderId="10" xfId="53" applyNumberFormat="1" applyFont="1" applyFill="1" applyBorder="1" applyAlignment="1" applyProtection="1">
      <alignment horizontal="center" vertical="center" wrapText="1"/>
      <protection/>
    </xf>
    <xf numFmtId="0" fontId="20" fillId="0" borderId="10" xfId="57" applyFont="1" applyFill="1" applyBorder="1" applyAlignment="1">
      <alignment horizontal="center" wrapText="1"/>
      <protection/>
    </xf>
    <xf numFmtId="0" fontId="20" fillId="0" borderId="10" xfId="57" applyFont="1" applyFill="1" applyBorder="1" applyAlignment="1">
      <alignment horizontal="left" wrapText="1"/>
      <protection/>
    </xf>
    <xf numFmtId="1" fontId="20" fillId="0" borderId="10" xfId="57" applyNumberFormat="1" applyFont="1" applyFill="1" applyBorder="1" applyAlignment="1">
      <alignment horizontal="center" wrapText="1"/>
      <protection/>
    </xf>
    <xf numFmtId="1" fontId="20" fillId="0" borderId="11" xfId="57" applyNumberFormat="1" applyFont="1" applyFill="1" applyBorder="1" applyAlignment="1">
      <alignment horizontal="center" wrapText="1"/>
      <protection/>
    </xf>
    <xf numFmtId="1" fontId="20" fillId="0" borderId="12" xfId="53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1" fontId="24" fillId="0" borderId="10" xfId="0" applyNumberFormat="1" applyFont="1" applyBorder="1" applyAlignment="1">
      <alignment/>
    </xf>
    <xf numFmtId="1" fontId="24" fillId="0" borderId="1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/>
    </xf>
    <xf numFmtId="0" fontId="21" fillId="0" borderId="13" xfId="57" applyFont="1" applyFill="1" applyBorder="1" applyAlignment="1">
      <alignment horizontal="center" vertical="center" wrapText="1"/>
      <protection/>
    </xf>
    <xf numFmtId="0" fontId="21" fillId="0" borderId="17" xfId="57" applyFont="1" applyFill="1" applyBorder="1" applyAlignment="1">
      <alignment horizontal="center" vertical="center" wrapText="1"/>
      <protection/>
    </xf>
    <xf numFmtId="0" fontId="21" fillId="0" borderId="18" xfId="57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getSlumReport('0186','1','3')" TargetMode="External" /><Relationship Id="rId2" Type="http://schemas.openxmlformats.org/officeDocument/2006/relationships/hyperlink" Target="javascript:getSlumReport('1280','1','3')" TargetMode="External" /><Relationship Id="rId3" Type="http://schemas.openxmlformats.org/officeDocument/2006/relationships/hyperlink" Target="javascript:getSlumReport('1671','1','3')" TargetMode="External" /><Relationship Id="rId4" Type="http://schemas.openxmlformats.org/officeDocument/2006/relationships/hyperlink" Target="javascript:getSlumReport('1776','1','3')" TargetMode="External" /><Relationship Id="rId5" Type="http://schemas.openxmlformats.org/officeDocument/2006/relationships/hyperlink" Target="javascript:getSlumReport('2071','1','3')" TargetMode="External" /><Relationship Id="rId6" Type="http://schemas.openxmlformats.org/officeDocument/2006/relationships/hyperlink" Target="javascript:getSlumReport('4068','1','3')" TargetMode="External" /><Relationship Id="rId7" Type="http://schemas.openxmlformats.org/officeDocument/2006/relationships/hyperlink" Target="javascript:getSlumReport('4626','1','3')" TargetMode="External" /><Relationship Id="rId8" Type="http://schemas.openxmlformats.org/officeDocument/2006/relationships/hyperlink" Target="javascript:getSlumReport('5840','1','3')" TargetMode="External" /><Relationship Id="rId9" Type="http://schemas.openxmlformats.org/officeDocument/2006/relationships/hyperlink" Target="javascript:getSlumReport('5841','1','3')" TargetMode="External" /><Relationship Id="rId10" Type="http://schemas.openxmlformats.org/officeDocument/2006/relationships/hyperlink" Target="javascript:getSlumReport('5842','1','3')" TargetMode="External" /><Relationship Id="rId11" Type="http://schemas.openxmlformats.org/officeDocument/2006/relationships/hyperlink" Target="javascript:getSlumReport('5865','1','3')" TargetMode="External" /><Relationship Id="rId12" Type="http://schemas.openxmlformats.org/officeDocument/2006/relationships/hyperlink" Target="javascript:getSlumReport('5872','1','3')" TargetMode="External" /><Relationship Id="rId13" Type="http://schemas.openxmlformats.org/officeDocument/2006/relationships/hyperlink" Target="javascript:getSlumReport('5872','1','3')" TargetMode="External" /><Relationship Id="rId14" Type="http://schemas.openxmlformats.org/officeDocument/2006/relationships/hyperlink" Target="javascript:getSlumReport('1079','1','3')" TargetMode="External" /><Relationship Id="rId15" Type="http://schemas.openxmlformats.org/officeDocument/2006/relationships/hyperlink" Target="javascript:getSlumReport('2789','1','3')" TargetMode="External" /><Relationship Id="rId16" Type="http://schemas.openxmlformats.org/officeDocument/2006/relationships/hyperlink" Target="javascript:getSlumReport('3239','1','3')" TargetMode="External" /><Relationship Id="rId17" Type="http://schemas.openxmlformats.org/officeDocument/2006/relationships/hyperlink" Target="javascript:getSlumReport('3877','1','3')" TargetMode="External" /><Relationship Id="rId18" Type="http://schemas.openxmlformats.org/officeDocument/2006/relationships/hyperlink" Target="javascript:getSlumReport('3898','1','3')" TargetMode="External" /><Relationship Id="rId19" Type="http://schemas.openxmlformats.org/officeDocument/2006/relationships/hyperlink" Target="javascript:getSlumReport('4556','1','3')" TargetMode="External" /><Relationship Id="rId20" Type="http://schemas.openxmlformats.org/officeDocument/2006/relationships/hyperlink" Target="javascript:getSlumReport('4817','1','3')" TargetMode="External" /><Relationship Id="rId21" Type="http://schemas.openxmlformats.org/officeDocument/2006/relationships/hyperlink" Target="javascript:getSlumReport('5772','1','3')" TargetMode="External" /><Relationship Id="rId22" Type="http://schemas.openxmlformats.org/officeDocument/2006/relationships/hyperlink" Target="javascript:getSlumReport('5772','1','3')" TargetMode="External" /><Relationship Id="rId23" Type="http://schemas.openxmlformats.org/officeDocument/2006/relationships/hyperlink" Target="javascript:getSlumReport('1112','1','3')" TargetMode="External" /><Relationship Id="rId24" Type="http://schemas.openxmlformats.org/officeDocument/2006/relationships/hyperlink" Target="javascript:getSlumReport('1935','1','3')" TargetMode="External" /><Relationship Id="rId25" Type="http://schemas.openxmlformats.org/officeDocument/2006/relationships/hyperlink" Target="javascript:getSlumReport('3851','1','3')" TargetMode="External" /><Relationship Id="rId26" Type="http://schemas.openxmlformats.org/officeDocument/2006/relationships/hyperlink" Target="javascript:getSlumReport('4067','1','3')" TargetMode="External" /><Relationship Id="rId27" Type="http://schemas.openxmlformats.org/officeDocument/2006/relationships/hyperlink" Target="javascript:getSlumReport('5774','1','3')" TargetMode="External" /><Relationship Id="rId28" Type="http://schemas.openxmlformats.org/officeDocument/2006/relationships/hyperlink" Target="javascript:getSlumReport('5775','1','3')" TargetMode="External" /><Relationship Id="rId29" Type="http://schemas.openxmlformats.org/officeDocument/2006/relationships/hyperlink" Target="javascript:getSlumReport('5778','1','3')" TargetMode="External" /><Relationship Id="rId30" Type="http://schemas.openxmlformats.org/officeDocument/2006/relationships/hyperlink" Target="javascript:getSlumReport('5812','1','3')" TargetMode="External" /><Relationship Id="rId31" Type="http://schemas.openxmlformats.org/officeDocument/2006/relationships/hyperlink" Target="javascript:getSlumReport('5895','1','3')" TargetMode="External" /><Relationship Id="rId32" Type="http://schemas.openxmlformats.org/officeDocument/2006/relationships/hyperlink" Target="javascript:getSlumReport('5895','1','3')" TargetMode="External" /><Relationship Id="rId33" Type="http://schemas.openxmlformats.org/officeDocument/2006/relationships/hyperlink" Target="javascript:getSlumReport('0120','1','3')" TargetMode="External" /><Relationship Id="rId34" Type="http://schemas.openxmlformats.org/officeDocument/2006/relationships/hyperlink" Target="javascript:getSlumReport('2092','1','3')" TargetMode="External" /><Relationship Id="rId35" Type="http://schemas.openxmlformats.org/officeDocument/2006/relationships/hyperlink" Target="javascript:getSlumReport('2925','1','3')" TargetMode="External" /><Relationship Id="rId36" Type="http://schemas.openxmlformats.org/officeDocument/2006/relationships/hyperlink" Target="javascript:getSlumReport('3719','1','3')" TargetMode="External" /><Relationship Id="rId37" Type="http://schemas.openxmlformats.org/officeDocument/2006/relationships/hyperlink" Target="javascript:getSlumReport('3807','1','3')" TargetMode="External" /><Relationship Id="rId38" Type="http://schemas.openxmlformats.org/officeDocument/2006/relationships/hyperlink" Target="javascript:getSlumReport('3947','1','3')" TargetMode="External" /><Relationship Id="rId39" Type="http://schemas.openxmlformats.org/officeDocument/2006/relationships/hyperlink" Target="javascript:getSlumReport('3982','1','3')" TargetMode="External" /><Relationship Id="rId40" Type="http://schemas.openxmlformats.org/officeDocument/2006/relationships/hyperlink" Target="javascript:getSlumReport('4196','1','3')" TargetMode="External" /><Relationship Id="rId41" Type="http://schemas.openxmlformats.org/officeDocument/2006/relationships/hyperlink" Target="javascript:getSlumReport('4859','1','3')" TargetMode="External" /><Relationship Id="rId42" Type="http://schemas.openxmlformats.org/officeDocument/2006/relationships/hyperlink" Target="javascript:getSlumReport('5843','1','3')" TargetMode="External" /><Relationship Id="rId43" Type="http://schemas.openxmlformats.org/officeDocument/2006/relationships/hyperlink" Target="javascript:getSlumReport('5844','1','3')" TargetMode="External" /><Relationship Id="rId44" Type="http://schemas.openxmlformats.org/officeDocument/2006/relationships/hyperlink" Target="javascript:getSlumReport('5861','1','3')" TargetMode="External" /><Relationship Id="rId45" Type="http://schemas.openxmlformats.org/officeDocument/2006/relationships/hyperlink" Target="javascript:getSlumReport('5905','1','3')" TargetMode="External" /><Relationship Id="rId46" Type="http://schemas.openxmlformats.org/officeDocument/2006/relationships/hyperlink" Target="javascript:getSlumReport('0495','1','3')" TargetMode="External" /><Relationship Id="rId47" Type="http://schemas.openxmlformats.org/officeDocument/2006/relationships/hyperlink" Target="javascript:getSlumReport('1042','1','3')" TargetMode="External" /><Relationship Id="rId48" Type="http://schemas.openxmlformats.org/officeDocument/2006/relationships/hyperlink" Target="javascript:getSlumReport('1672','1','3')" TargetMode="External" /><Relationship Id="rId49" Type="http://schemas.openxmlformats.org/officeDocument/2006/relationships/hyperlink" Target="javascript:getSlumReport('2784','1','3')" TargetMode="External" /><Relationship Id="rId50" Type="http://schemas.openxmlformats.org/officeDocument/2006/relationships/hyperlink" Target="javascript:getSlumReport('2943','1','3')" TargetMode="External" /><Relationship Id="rId51" Type="http://schemas.openxmlformats.org/officeDocument/2006/relationships/hyperlink" Target="javascript:getSlumReport('3320','1','3')" TargetMode="External" /><Relationship Id="rId52" Type="http://schemas.openxmlformats.org/officeDocument/2006/relationships/hyperlink" Target="javascript:getSlumReport('3827','1','3')" TargetMode="External" /><Relationship Id="rId53" Type="http://schemas.openxmlformats.org/officeDocument/2006/relationships/hyperlink" Target="javascript:getSlumReport('4087','1','3')" TargetMode="External" /><Relationship Id="rId54" Type="http://schemas.openxmlformats.org/officeDocument/2006/relationships/hyperlink" Target="javascript:getSlumReport('4292','1','3')" TargetMode="External" /><Relationship Id="rId55" Type="http://schemas.openxmlformats.org/officeDocument/2006/relationships/hyperlink" Target="javascript:getSlumReport('4687','1','3')" TargetMode="External" /><Relationship Id="rId56" Type="http://schemas.openxmlformats.org/officeDocument/2006/relationships/hyperlink" Target="javascript:getSlumReport('5084','1','3')" TargetMode="External" /><Relationship Id="rId57" Type="http://schemas.openxmlformats.org/officeDocument/2006/relationships/hyperlink" Target="javascript:getSlumReport('5773','1','3')" TargetMode="External" /><Relationship Id="rId58" Type="http://schemas.openxmlformats.org/officeDocument/2006/relationships/hyperlink" Target="javascript:getSlumReport('5777','1','3')" TargetMode="External" /><Relationship Id="rId59" Type="http://schemas.openxmlformats.org/officeDocument/2006/relationships/hyperlink" Target="javascript:getSlumReport('5777','1','3')" TargetMode="External" /><Relationship Id="rId60" Type="http://schemas.openxmlformats.org/officeDocument/2006/relationships/hyperlink" Target="javascript:getSlumReport('1652','1','3')" TargetMode="External" /><Relationship Id="rId61" Type="http://schemas.openxmlformats.org/officeDocument/2006/relationships/hyperlink" Target="javascript:getSlumReport('1880','1','3')" TargetMode="External" /><Relationship Id="rId62" Type="http://schemas.openxmlformats.org/officeDocument/2006/relationships/hyperlink" Target="javascript:getSlumReport('2787','1','3')" TargetMode="External" /><Relationship Id="rId63" Type="http://schemas.openxmlformats.org/officeDocument/2006/relationships/hyperlink" Target="javascript:getSlumReport('3468','1','3')" TargetMode="External" /><Relationship Id="rId64" Type="http://schemas.openxmlformats.org/officeDocument/2006/relationships/hyperlink" Target="javascript:getSlumReport('3718','1','3')" TargetMode="External" /><Relationship Id="rId65" Type="http://schemas.openxmlformats.org/officeDocument/2006/relationships/hyperlink" Target="javascript:getSlumReport('5807','1','3')" TargetMode="External" /><Relationship Id="rId66" Type="http://schemas.openxmlformats.org/officeDocument/2006/relationships/hyperlink" Target="javascript:getSlumReport('5808','1','3')" TargetMode="External" /><Relationship Id="rId67" Type="http://schemas.openxmlformats.org/officeDocument/2006/relationships/hyperlink" Target="javascript:getSlumReport('5862','1','3')" TargetMode="External" /><Relationship Id="rId68" Type="http://schemas.openxmlformats.org/officeDocument/2006/relationships/hyperlink" Target="javascript:getSlumReport('5862','1','3')" TargetMode="External" /><Relationship Id="rId69" Type="http://schemas.openxmlformats.org/officeDocument/2006/relationships/hyperlink" Target="javascript:getSlumReport('0030','1','3')" TargetMode="External" /><Relationship Id="rId70" Type="http://schemas.openxmlformats.org/officeDocument/2006/relationships/hyperlink" Target="javascript:getSlumReport('2671','1','3')" TargetMode="External" /><Relationship Id="rId71" Type="http://schemas.openxmlformats.org/officeDocument/2006/relationships/hyperlink" Target="javascript:getSlumReport('3303','1','3')" TargetMode="External" /><Relationship Id="rId72" Type="http://schemas.openxmlformats.org/officeDocument/2006/relationships/hyperlink" Target="javascript:getSlumReport('5145','1','3')" TargetMode="External" /><Relationship Id="rId73" Type="http://schemas.openxmlformats.org/officeDocument/2006/relationships/hyperlink" Target="javascript:getSlumReport('5172','1','3')" TargetMode="External" /><Relationship Id="rId74" Type="http://schemas.openxmlformats.org/officeDocument/2006/relationships/hyperlink" Target="javascript:getSlumReport('5849','1','3')" TargetMode="External" /><Relationship Id="rId75" Type="http://schemas.openxmlformats.org/officeDocument/2006/relationships/hyperlink" Target="javascript:getSlumReport('5863','1','3')" TargetMode="External" /><Relationship Id="rId76" Type="http://schemas.openxmlformats.org/officeDocument/2006/relationships/hyperlink" Target="javascript:getSlumReport('5864','1','3')" TargetMode="External" /><Relationship Id="rId77" Type="http://schemas.openxmlformats.org/officeDocument/2006/relationships/hyperlink" Target="javascript:getSlumReport('5869','1','3')" TargetMode="External" /><Relationship Id="rId78" Type="http://schemas.openxmlformats.org/officeDocument/2006/relationships/hyperlink" Target="javascript:getSlumReport('5869','1','3')" TargetMode="External" /><Relationship Id="rId79" Type="http://schemas.openxmlformats.org/officeDocument/2006/relationships/hyperlink" Target="javascript:getSlumReport('1654','1','3')" TargetMode="External" /><Relationship Id="rId80" Type="http://schemas.openxmlformats.org/officeDocument/2006/relationships/hyperlink" Target="javascript:getSlumReport('2321','1','3')" TargetMode="External" /><Relationship Id="rId81" Type="http://schemas.openxmlformats.org/officeDocument/2006/relationships/hyperlink" Target="javascript:getSlumReport('3403','1','3')" TargetMode="External" /><Relationship Id="rId82" Type="http://schemas.openxmlformats.org/officeDocument/2006/relationships/hyperlink" Target="javascript:getSlumReport('5048','1','3')" TargetMode="External" /><Relationship Id="rId83" Type="http://schemas.openxmlformats.org/officeDocument/2006/relationships/hyperlink" Target="javascript:getSlumReport('5810','1','3')" TargetMode="External" /><Relationship Id="rId84" Type="http://schemas.openxmlformats.org/officeDocument/2006/relationships/hyperlink" Target="javascript:getSlumReport('5811','1','3')" TargetMode="External" /><Relationship Id="rId85" Type="http://schemas.openxmlformats.org/officeDocument/2006/relationships/hyperlink" Target="javascript:getSlumReport('5904','1','3')" TargetMode="External" /><Relationship Id="rId86" Type="http://schemas.openxmlformats.org/officeDocument/2006/relationships/hyperlink" Target="javascript:getSlumReport('5904','1','3')" TargetMode="External" /><Relationship Id="rId87" Type="http://schemas.openxmlformats.org/officeDocument/2006/relationships/hyperlink" Target="javascript:getSlumReport('1063','1','3')" TargetMode="External" /><Relationship Id="rId88" Type="http://schemas.openxmlformats.org/officeDocument/2006/relationships/hyperlink" Target="javascript:getSlumReport('2177','1','3')" TargetMode="External" /><Relationship Id="rId89" Type="http://schemas.openxmlformats.org/officeDocument/2006/relationships/hyperlink" Target="javascript:getSlumReport('2997','1','3')" TargetMode="External" /><Relationship Id="rId90" Type="http://schemas.openxmlformats.org/officeDocument/2006/relationships/hyperlink" Target="javascript:getSlumReport('3493','1','3')" TargetMode="External" /><Relationship Id="rId91" Type="http://schemas.openxmlformats.org/officeDocument/2006/relationships/hyperlink" Target="javascript:getSlumReport('5803','1','3')" TargetMode="External" /><Relationship Id="rId92" Type="http://schemas.openxmlformats.org/officeDocument/2006/relationships/hyperlink" Target="javascript:getSlumReport('5804','1','3')" TargetMode="External" /><Relationship Id="rId93" Type="http://schemas.openxmlformats.org/officeDocument/2006/relationships/hyperlink" Target="javascript:getSlumReport('5856','1','3')" TargetMode="External" /><Relationship Id="rId94" Type="http://schemas.openxmlformats.org/officeDocument/2006/relationships/hyperlink" Target="javascript:getSlumReport('5857','1','3')" TargetMode="External" /><Relationship Id="rId95" Type="http://schemas.openxmlformats.org/officeDocument/2006/relationships/hyperlink" Target="javascript:getSlumReport('5857','1','3')" TargetMode="External" /><Relationship Id="rId96" Type="http://schemas.openxmlformats.org/officeDocument/2006/relationships/hyperlink" Target="javascript:getSlumReport('0119','1','3')" TargetMode="External" /><Relationship Id="rId97" Type="http://schemas.openxmlformats.org/officeDocument/2006/relationships/hyperlink" Target="javascript:getSlumReport('1823','1','3')" TargetMode="External" /><Relationship Id="rId98" Type="http://schemas.openxmlformats.org/officeDocument/2006/relationships/hyperlink" Target="javascript:getSlumReport('3548','1','3')" TargetMode="External" /><Relationship Id="rId99" Type="http://schemas.openxmlformats.org/officeDocument/2006/relationships/hyperlink" Target="javascript:getSlumReport('3951','1','3')" TargetMode="External" /><Relationship Id="rId100" Type="http://schemas.openxmlformats.org/officeDocument/2006/relationships/hyperlink" Target="javascript:getSlumReport('4555','1','3')" TargetMode="External" /><Relationship Id="rId101" Type="http://schemas.openxmlformats.org/officeDocument/2006/relationships/hyperlink" Target="javascript:getSlumReport('5907','1','3')" TargetMode="External" /><Relationship Id="rId102" Type="http://schemas.openxmlformats.org/officeDocument/2006/relationships/hyperlink" Target="javascript:getSlumReport('5907','1','3')" TargetMode="External" /><Relationship Id="rId103" Type="http://schemas.openxmlformats.org/officeDocument/2006/relationships/hyperlink" Target="javascript:getSlumReport('5809','1','3')" TargetMode="External" /><Relationship Id="rId104" Type="http://schemas.openxmlformats.org/officeDocument/2006/relationships/hyperlink" Target="javascript:getSlumReport('5868','1','3')" TargetMode="External" /><Relationship Id="rId105" Type="http://schemas.openxmlformats.org/officeDocument/2006/relationships/hyperlink" Target="javascript:getSlumReport('5868','1','3')" TargetMode="External" /><Relationship Id="rId106" Type="http://schemas.openxmlformats.org/officeDocument/2006/relationships/hyperlink" Target="javascript:getSlumReport('0818','1','3')" TargetMode="External" /><Relationship Id="rId107" Type="http://schemas.openxmlformats.org/officeDocument/2006/relationships/hyperlink" Target="javascript:getSlumReport('3666','1','3')" TargetMode="External" /><Relationship Id="rId108" Type="http://schemas.openxmlformats.org/officeDocument/2006/relationships/hyperlink" Target="javascript:getSlumReport('4193','1','3')" TargetMode="External" /><Relationship Id="rId109" Type="http://schemas.openxmlformats.org/officeDocument/2006/relationships/hyperlink" Target="javascript:getSlumReport('5099','1','3')" TargetMode="External" /><Relationship Id="rId110" Type="http://schemas.openxmlformats.org/officeDocument/2006/relationships/hyperlink" Target="javascript:getSlumReport('5906','1','3')" TargetMode="External" /><Relationship Id="rId111" Type="http://schemas.openxmlformats.org/officeDocument/2006/relationships/hyperlink" Target="javascript:getSlumReport('5906','1','3')" TargetMode="External" /><Relationship Id="rId112" Type="http://schemas.openxmlformats.org/officeDocument/2006/relationships/hyperlink" Target="javascript:getSlumReport('1405','1','3')" TargetMode="External" /><Relationship Id="rId113" Type="http://schemas.openxmlformats.org/officeDocument/2006/relationships/hyperlink" Target="javascript:getSlumReport('2602','1','3')" TargetMode="External" /><Relationship Id="rId114" Type="http://schemas.openxmlformats.org/officeDocument/2006/relationships/hyperlink" Target="javascript:getSlumReport('3340','1','3')" TargetMode="External" /><Relationship Id="rId115" Type="http://schemas.openxmlformats.org/officeDocument/2006/relationships/hyperlink" Target="javascript:getSlumReport('3424','1','3')" TargetMode="External" /><Relationship Id="rId116" Type="http://schemas.openxmlformats.org/officeDocument/2006/relationships/hyperlink" Target="javascript:getSlumReport('3537','1','3')" TargetMode="External" /><Relationship Id="rId117" Type="http://schemas.openxmlformats.org/officeDocument/2006/relationships/hyperlink" Target="javascript:getSlumReport('4625','1','3')" TargetMode="External" /><Relationship Id="rId118" Type="http://schemas.openxmlformats.org/officeDocument/2006/relationships/hyperlink" Target="javascript:getSlumReport('4659','1','3')" TargetMode="External" /><Relationship Id="rId119" Type="http://schemas.openxmlformats.org/officeDocument/2006/relationships/hyperlink" Target="javascript:getSlumReport('5781','1','3')" TargetMode="External" /><Relationship Id="rId120" Type="http://schemas.openxmlformats.org/officeDocument/2006/relationships/hyperlink" Target="javascript:getSlumReport('5805','1','3')" TargetMode="External" /><Relationship Id="rId121" Type="http://schemas.openxmlformats.org/officeDocument/2006/relationships/hyperlink" Target="javascript:getSlumReport('5805','1','3')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getSlumReport('0186','1','3')" TargetMode="External" /><Relationship Id="rId2" Type="http://schemas.openxmlformats.org/officeDocument/2006/relationships/hyperlink" Target="javascript:getSlumReport('1280','1','3')" TargetMode="External" /><Relationship Id="rId3" Type="http://schemas.openxmlformats.org/officeDocument/2006/relationships/hyperlink" Target="javascript:getSlumReport('1671','1','3')" TargetMode="External" /><Relationship Id="rId4" Type="http://schemas.openxmlformats.org/officeDocument/2006/relationships/hyperlink" Target="javascript:getSlumReport('1776','1','3')" TargetMode="External" /><Relationship Id="rId5" Type="http://schemas.openxmlformats.org/officeDocument/2006/relationships/hyperlink" Target="javascript:getSlumReport('2071','1','3')" TargetMode="External" /><Relationship Id="rId6" Type="http://schemas.openxmlformats.org/officeDocument/2006/relationships/hyperlink" Target="javascript:getSlumReport('4068','1','3')" TargetMode="External" /><Relationship Id="rId7" Type="http://schemas.openxmlformats.org/officeDocument/2006/relationships/hyperlink" Target="javascript:getSlumReport('4626','1','3')" TargetMode="External" /><Relationship Id="rId8" Type="http://schemas.openxmlformats.org/officeDocument/2006/relationships/hyperlink" Target="javascript:getSlumReport('5840','1','3')" TargetMode="External" /><Relationship Id="rId9" Type="http://schemas.openxmlformats.org/officeDocument/2006/relationships/hyperlink" Target="javascript:getSlumReport('5841','1','3')" TargetMode="External" /><Relationship Id="rId10" Type="http://schemas.openxmlformats.org/officeDocument/2006/relationships/hyperlink" Target="javascript:getSlumReport('5842','1','3')" TargetMode="External" /><Relationship Id="rId11" Type="http://schemas.openxmlformats.org/officeDocument/2006/relationships/hyperlink" Target="javascript:getSlumReport('5865','1','3')" TargetMode="External" /><Relationship Id="rId12" Type="http://schemas.openxmlformats.org/officeDocument/2006/relationships/hyperlink" Target="javascript:getSlumReport('5872','1','3')" TargetMode="External" /><Relationship Id="rId13" Type="http://schemas.openxmlformats.org/officeDocument/2006/relationships/hyperlink" Target="javascript:getSlumReport('5872','1','3')" TargetMode="External" /><Relationship Id="rId14" Type="http://schemas.openxmlformats.org/officeDocument/2006/relationships/hyperlink" Target="javascript:getSlumReport('1079','1','3')" TargetMode="External" /><Relationship Id="rId15" Type="http://schemas.openxmlformats.org/officeDocument/2006/relationships/hyperlink" Target="javascript:getSlumReport('2789','1','3')" TargetMode="External" /><Relationship Id="rId16" Type="http://schemas.openxmlformats.org/officeDocument/2006/relationships/hyperlink" Target="javascript:getSlumReport('3239','1','3')" TargetMode="External" /><Relationship Id="rId17" Type="http://schemas.openxmlformats.org/officeDocument/2006/relationships/hyperlink" Target="javascript:getSlumReport('3877','1','3')" TargetMode="External" /><Relationship Id="rId18" Type="http://schemas.openxmlformats.org/officeDocument/2006/relationships/hyperlink" Target="javascript:getSlumReport('3898','1','3')" TargetMode="External" /><Relationship Id="rId19" Type="http://schemas.openxmlformats.org/officeDocument/2006/relationships/hyperlink" Target="javascript:getSlumReport('4556','1','3')" TargetMode="External" /><Relationship Id="rId20" Type="http://schemas.openxmlformats.org/officeDocument/2006/relationships/hyperlink" Target="javascript:getSlumReport('4817','1','3')" TargetMode="External" /><Relationship Id="rId21" Type="http://schemas.openxmlformats.org/officeDocument/2006/relationships/hyperlink" Target="javascript:getSlumReport('5772','1','3')" TargetMode="External" /><Relationship Id="rId22" Type="http://schemas.openxmlformats.org/officeDocument/2006/relationships/hyperlink" Target="javascript:getSlumReport('5772','1','3')" TargetMode="External" /><Relationship Id="rId23" Type="http://schemas.openxmlformats.org/officeDocument/2006/relationships/hyperlink" Target="javascript:getSlumReport('1112','1','3')" TargetMode="External" /><Relationship Id="rId24" Type="http://schemas.openxmlformats.org/officeDocument/2006/relationships/hyperlink" Target="javascript:getSlumReport('1935','1','3')" TargetMode="External" /><Relationship Id="rId25" Type="http://schemas.openxmlformats.org/officeDocument/2006/relationships/hyperlink" Target="javascript:getSlumReport('3851','1','3')" TargetMode="External" /><Relationship Id="rId26" Type="http://schemas.openxmlformats.org/officeDocument/2006/relationships/hyperlink" Target="javascript:getSlumReport('4067','1','3')" TargetMode="External" /><Relationship Id="rId27" Type="http://schemas.openxmlformats.org/officeDocument/2006/relationships/hyperlink" Target="javascript:getSlumReport('5774','1','3')" TargetMode="External" /><Relationship Id="rId28" Type="http://schemas.openxmlformats.org/officeDocument/2006/relationships/hyperlink" Target="javascript:getSlumReport('5775','1','3')" TargetMode="External" /><Relationship Id="rId29" Type="http://schemas.openxmlformats.org/officeDocument/2006/relationships/hyperlink" Target="javascript:getSlumReport('5778','1','3')" TargetMode="External" /><Relationship Id="rId30" Type="http://schemas.openxmlformats.org/officeDocument/2006/relationships/hyperlink" Target="javascript:getSlumReport('5812','1','3')" TargetMode="External" /><Relationship Id="rId31" Type="http://schemas.openxmlformats.org/officeDocument/2006/relationships/hyperlink" Target="javascript:getSlumReport('5895','1','3')" TargetMode="External" /><Relationship Id="rId32" Type="http://schemas.openxmlformats.org/officeDocument/2006/relationships/hyperlink" Target="javascript:getSlumReport('5895','1','3')" TargetMode="External" /><Relationship Id="rId33" Type="http://schemas.openxmlformats.org/officeDocument/2006/relationships/hyperlink" Target="javascript:getSlumReport('0120','1','3')" TargetMode="External" /><Relationship Id="rId34" Type="http://schemas.openxmlformats.org/officeDocument/2006/relationships/hyperlink" Target="javascript:getSlumReport('2092','1','3')" TargetMode="External" /><Relationship Id="rId35" Type="http://schemas.openxmlformats.org/officeDocument/2006/relationships/hyperlink" Target="javascript:getSlumReport('2925','1','3')" TargetMode="External" /><Relationship Id="rId36" Type="http://schemas.openxmlformats.org/officeDocument/2006/relationships/hyperlink" Target="javascript:getSlumReport('3719','1','3')" TargetMode="External" /><Relationship Id="rId37" Type="http://schemas.openxmlformats.org/officeDocument/2006/relationships/hyperlink" Target="javascript:getSlumReport('3807','1','3')" TargetMode="External" /><Relationship Id="rId38" Type="http://schemas.openxmlformats.org/officeDocument/2006/relationships/hyperlink" Target="javascript:getSlumReport('3947','1','3')" TargetMode="External" /><Relationship Id="rId39" Type="http://schemas.openxmlformats.org/officeDocument/2006/relationships/hyperlink" Target="javascript:getSlumReport('3982','1','3')" TargetMode="External" /><Relationship Id="rId40" Type="http://schemas.openxmlformats.org/officeDocument/2006/relationships/hyperlink" Target="javascript:getSlumReport('4196','1','3')" TargetMode="External" /><Relationship Id="rId41" Type="http://schemas.openxmlformats.org/officeDocument/2006/relationships/hyperlink" Target="javascript:getSlumReport('4859','1','3')" TargetMode="External" /><Relationship Id="rId42" Type="http://schemas.openxmlformats.org/officeDocument/2006/relationships/hyperlink" Target="javascript:getSlumReport('5843','1','3')" TargetMode="External" /><Relationship Id="rId43" Type="http://schemas.openxmlformats.org/officeDocument/2006/relationships/hyperlink" Target="javascript:getSlumReport('5844','1','3')" TargetMode="External" /><Relationship Id="rId44" Type="http://schemas.openxmlformats.org/officeDocument/2006/relationships/hyperlink" Target="javascript:getSlumReport('5861','1','3')" TargetMode="External" /><Relationship Id="rId45" Type="http://schemas.openxmlformats.org/officeDocument/2006/relationships/hyperlink" Target="javascript:getSlumReport('5905','1','3')" TargetMode="External" /><Relationship Id="rId46" Type="http://schemas.openxmlformats.org/officeDocument/2006/relationships/hyperlink" Target="javascript:getSlumReport('0495','1','3')" TargetMode="External" /><Relationship Id="rId47" Type="http://schemas.openxmlformats.org/officeDocument/2006/relationships/hyperlink" Target="javascript:getSlumReport('1042','1','3')" TargetMode="External" /><Relationship Id="rId48" Type="http://schemas.openxmlformats.org/officeDocument/2006/relationships/hyperlink" Target="javascript:getSlumReport('1672','1','3')" TargetMode="External" /><Relationship Id="rId49" Type="http://schemas.openxmlformats.org/officeDocument/2006/relationships/hyperlink" Target="javascript:getSlumReport('2784','1','3')" TargetMode="External" /><Relationship Id="rId50" Type="http://schemas.openxmlformats.org/officeDocument/2006/relationships/hyperlink" Target="javascript:getSlumReport('2943','1','3')" TargetMode="External" /><Relationship Id="rId51" Type="http://schemas.openxmlformats.org/officeDocument/2006/relationships/hyperlink" Target="javascript:getSlumReport('3320','1','3')" TargetMode="External" /><Relationship Id="rId52" Type="http://schemas.openxmlformats.org/officeDocument/2006/relationships/hyperlink" Target="javascript:getSlumReport('3827','1','3')" TargetMode="External" /><Relationship Id="rId53" Type="http://schemas.openxmlformats.org/officeDocument/2006/relationships/hyperlink" Target="javascript:getSlumReport('4087','1','3')" TargetMode="External" /><Relationship Id="rId54" Type="http://schemas.openxmlformats.org/officeDocument/2006/relationships/hyperlink" Target="javascript:getSlumReport('4292','1','3')" TargetMode="External" /><Relationship Id="rId55" Type="http://schemas.openxmlformats.org/officeDocument/2006/relationships/hyperlink" Target="javascript:getSlumReport('4687','1','3')" TargetMode="External" /><Relationship Id="rId56" Type="http://schemas.openxmlformats.org/officeDocument/2006/relationships/hyperlink" Target="javascript:getSlumReport('5084','1','3')" TargetMode="External" /><Relationship Id="rId57" Type="http://schemas.openxmlformats.org/officeDocument/2006/relationships/hyperlink" Target="javascript:getSlumReport('5773','1','3')" TargetMode="External" /><Relationship Id="rId58" Type="http://schemas.openxmlformats.org/officeDocument/2006/relationships/hyperlink" Target="javascript:getSlumReport('5777','1','3')" TargetMode="External" /><Relationship Id="rId59" Type="http://schemas.openxmlformats.org/officeDocument/2006/relationships/hyperlink" Target="javascript:getSlumReport('5777','1','3')" TargetMode="External" /><Relationship Id="rId60" Type="http://schemas.openxmlformats.org/officeDocument/2006/relationships/hyperlink" Target="javascript:getSlumReport('1652','1','3')" TargetMode="External" /><Relationship Id="rId61" Type="http://schemas.openxmlformats.org/officeDocument/2006/relationships/hyperlink" Target="javascript:getSlumReport('1880','1','3')" TargetMode="External" /><Relationship Id="rId62" Type="http://schemas.openxmlformats.org/officeDocument/2006/relationships/hyperlink" Target="javascript:getSlumReport('2787','1','3')" TargetMode="External" /><Relationship Id="rId63" Type="http://schemas.openxmlformats.org/officeDocument/2006/relationships/hyperlink" Target="javascript:getSlumReport('3468','1','3')" TargetMode="External" /><Relationship Id="rId64" Type="http://schemas.openxmlformats.org/officeDocument/2006/relationships/hyperlink" Target="javascript:getSlumReport('3718','1','3')" TargetMode="External" /><Relationship Id="rId65" Type="http://schemas.openxmlformats.org/officeDocument/2006/relationships/hyperlink" Target="javascript:getSlumReport('5807','1','3')" TargetMode="External" /><Relationship Id="rId66" Type="http://schemas.openxmlformats.org/officeDocument/2006/relationships/hyperlink" Target="javascript:getSlumReport('5808','1','3')" TargetMode="External" /><Relationship Id="rId67" Type="http://schemas.openxmlformats.org/officeDocument/2006/relationships/hyperlink" Target="javascript:getSlumReport('5862','1','3')" TargetMode="External" /><Relationship Id="rId68" Type="http://schemas.openxmlformats.org/officeDocument/2006/relationships/hyperlink" Target="javascript:getSlumReport('5862','1','3')" TargetMode="External" /><Relationship Id="rId69" Type="http://schemas.openxmlformats.org/officeDocument/2006/relationships/hyperlink" Target="javascript:getSlumReport('0030','1','3')" TargetMode="External" /><Relationship Id="rId70" Type="http://schemas.openxmlformats.org/officeDocument/2006/relationships/hyperlink" Target="javascript:getSlumReport('2671','1','3')" TargetMode="External" /><Relationship Id="rId71" Type="http://schemas.openxmlformats.org/officeDocument/2006/relationships/hyperlink" Target="javascript:getSlumReport('3303','1','3')" TargetMode="External" /><Relationship Id="rId72" Type="http://schemas.openxmlformats.org/officeDocument/2006/relationships/hyperlink" Target="javascript:getSlumReport('5145','1','3')" TargetMode="External" /><Relationship Id="rId73" Type="http://schemas.openxmlformats.org/officeDocument/2006/relationships/hyperlink" Target="javascript:getSlumReport('5172','1','3')" TargetMode="External" /><Relationship Id="rId74" Type="http://schemas.openxmlformats.org/officeDocument/2006/relationships/hyperlink" Target="javascript:getSlumReport('5849','1','3')" TargetMode="External" /><Relationship Id="rId75" Type="http://schemas.openxmlformats.org/officeDocument/2006/relationships/hyperlink" Target="javascript:getSlumReport('5863','1','3')" TargetMode="External" /><Relationship Id="rId76" Type="http://schemas.openxmlformats.org/officeDocument/2006/relationships/hyperlink" Target="javascript:getSlumReport('5864','1','3')" TargetMode="External" /><Relationship Id="rId77" Type="http://schemas.openxmlformats.org/officeDocument/2006/relationships/hyperlink" Target="javascript:getSlumReport('5869','1','3')" TargetMode="External" /><Relationship Id="rId78" Type="http://schemas.openxmlformats.org/officeDocument/2006/relationships/hyperlink" Target="javascript:getSlumReport('5869','1','3')" TargetMode="External" /><Relationship Id="rId79" Type="http://schemas.openxmlformats.org/officeDocument/2006/relationships/hyperlink" Target="javascript:getSlumReport('1654','1','3')" TargetMode="External" /><Relationship Id="rId80" Type="http://schemas.openxmlformats.org/officeDocument/2006/relationships/hyperlink" Target="javascript:getSlumReport('2321','1','3')" TargetMode="External" /><Relationship Id="rId81" Type="http://schemas.openxmlformats.org/officeDocument/2006/relationships/hyperlink" Target="javascript:getSlumReport('3403','1','3')" TargetMode="External" /><Relationship Id="rId82" Type="http://schemas.openxmlformats.org/officeDocument/2006/relationships/hyperlink" Target="javascript:getSlumReport('5048','1','3')" TargetMode="External" /><Relationship Id="rId83" Type="http://schemas.openxmlformats.org/officeDocument/2006/relationships/hyperlink" Target="javascript:getSlumReport('5810','1','3')" TargetMode="External" /><Relationship Id="rId84" Type="http://schemas.openxmlformats.org/officeDocument/2006/relationships/hyperlink" Target="javascript:getSlumReport('5811','1','3')" TargetMode="External" /><Relationship Id="rId85" Type="http://schemas.openxmlformats.org/officeDocument/2006/relationships/hyperlink" Target="javascript:getSlumReport('5904','1','3')" TargetMode="External" /><Relationship Id="rId86" Type="http://schemas.openxmlformats.org/officeDocument/2006/relationships/hyperlink" Target="javascript:getSlumReport('5904','1','3')" TargetMode="External" /><Relationship Id="rId87" Type="http://schemas.openxmlformats.org/officeDocument/2006/relationships/hyperlink" Target="javascript:getSlumReport('1063','1','3')" TargetMode="External" /><Relationship Id="rId88" Type="http://schemas.openxmlformats.org/officeDocument/2006/relationships/hyperlink" Target="javascript:getSlumReport('2177','1','3')" TargetMode="External" /><Relationship Id="rId89" Type="http://schemas.openxmlformats.org/officeDocument/2006/relationships/hyperlink" Target="javascript:getSlumReport('2997','1','3')" TargetMode="External" /><Relationship Id="rId90" Type="http://schemas.openxmlformats.org/officeDocument/2006/relationships/hyperlink" Target="javascript:getSlumReport('3493','1','3')" TargetMode="External" /><Relationship Id="rId91" Type="http://schemas.openxmlformats.org/officeDocument/2006/relationships/hyperlink" Target="javascript:getSlumReport('5803','1','3')" TargetMode="External" /><Relationship Id="rId92" Type="http://schemas.openxmlformats.org/officeDocument/2006/relationships/hyperlink" Target="javascript:getSlumReport('5804','1','3')" TargetMode="External" /><Relationship Id="rId93" Type="http://schemas.openxmlformats.org/officeDocument/2006/relationships/hyperlink" Target="javascript:getSlumReport('5856','1','3')" TargetMode="External" /><Relationship Id="rId94" Type="http://schemas.openxmlformats.org/officeDocument/2006/relationships/hyperlink" Target="javascript:getSlumReport('5857','1','3')" TargetMode="External" /><Relationship Id="rId95" Type="http://schemas.openxmlformats.org/officeDocument/2006/relationships/hyperlink" Target="javascript:getSlumReport('5857','1','3')" TargetMode="External" /><Relationship Id="rId96" Type="http://schemas.openxmlformats.org/officeDocument/2006/relationships/hyperlink" Target="javascript:getSlumReport('0119','1','3')" TargetMode="External" /><Relationship Id="rId97" Type="http://schemas.openxmlformats.org/officeDocument/2006/relationships/hyperlink" Target="javascript:getSlumReport('1823','1','3')" TargetMode="External" /><Relationship Id="rId98" Type="http://schemas.openxmlformats.org/officeDocument/2006/relationships/hyperlink" Target="javascript:getSlumReport('3548','1','3')" TargetMode="External" /><Relationship Id="rId99" Type="http://schemas.openxmlformats.org/officeDocument/2006/relationships/hyperlink" Target="javascript:getSlumReport('3951','1','3')" TargetMode="External" /><Relationship Id="rId100" Type="http://schemas.openxmlformats.org/officeDocument/2006/relationships/hyperlink" Target="javascript:getSlumReport('4555','1','3')" TargetMode="External" /><Relationship Id="rId101" Type="http://schemas.openxmlformats.org/officeDocument/2006/relationships/hyperlink" Target="javascript:getSlumReport('5907','1','3')" TargetMode="External" /><Relationship Id="rId102" Type="http://schemas.openxmlformats.org/officeDocument/2006/relationships/hyperlink" Target="javascript:getSlumReport('5907','1','3')" TargetMode="External" /><Relationship Id="rId103" Type="http://schemas.openxmlformats.org/officeDocument/2006/relationships/hyperlink" Target="javascript:getSlumReport('5809','1','3')" TargetMode="External" /><Relationship Id="rId104" Type="http://schemas.openxmlformats.org/officeDocument/2006/relationships/hyperlink" Target="javascript:getSlumReport('5868','1','3')" TargetMode="External" /><Relationship Id="rId105" Type="http://schemas.openxmlformats.org/officeDocument/2006/relationships/hyperlink" Target="javascript:getSlumReport('5868','1','3')" TargetMode="External" /><Relationship Id="rId106" Type="http://schemas.openxmlformats.org/officeDocument/2006/relationships/hyperlink" Target="javascript:getSlumReport('0818','1','3')" TargetMode="External" /><Relationship Id="rId107" Type="http://schemas.openxmlformats.org/officeDocument/2006/relationships/hyperlink" Target="javascript:getSlumReport('3666','1','3')" TargetMode="External" /><Relationship Id="rId108" Type="http://schemas.openxmlformats.org/officeDocument/2006/relationships/hyperlink" Target="javascript:getSlumReport('4193','1','3')" TargetMode="External" /><Relationship Id="rId109" Type="http://schemas.openxmlformats.org/officeDocument/2006/relationships/hyperlink" Target="javascript:getSlumReport('5099','1','3')" TargetMode="External" /><Relationship Id="rId110" Type="http://schemas.openxmlformats.org/officeDocument/2006/relationships/hyperlink" Target="javascript:getSlumReport('5906','1','3')" TargetMode="External" /><Relationship Id="rId111" Type="http://schemas.openxmlformats.org/officeDocument/2006/relationships/hyperlink" Target="javascript:getSlumReport('5906','1','3')" TargetMode="External" /><Relationship Id="rId112" Type="http://schemas.openxmlformats.org/officeDocument/2006/relationships/hyperlink" Target="javascript:getSlumReport('1405','1','3')" TargetMode="External" /><Relationship Id="rId113" Type="http://schemas.openxmlformats.org/officeDocument/2006/relationships/hyperlink" Target="javascript:getSlumReport('2602','1','3')" TargetMode="External" /><Relationship Id="rId114" Type="http://schemas.openxmlformats.org/officeDocument/2006/relationships/hyperlink" Target="javascript:getSlumReport('3340','1','3')" TargetMode="External" /><Relationship Id="rId115" Type="http://schemas.openxmlformats.org/officeDocument/2006/relationships/hyperlink" Target="javascript:getSlumReport('3424','1','3')" TargetMode="External" /><Relationship Id="rId116" Type="http://schemas.openxmlformats.org/officeDocument/2006/relationships/hyperlink" Target="javascript:getSlumReport('3537','1','3')" TargetMode="External" /><Relationship Id="rId117" Type="http://schemas.openxmlformats.org/officeDocument/2006/relationships/hyperlink" Target="javascript:getSlumReport('4625','1','3')" TargetMode="External" /><Relationship Id="rId118" Type="http://schemas.openxmlformats.org/officeDocument/2006/relationships/hyperlink" Target="javascript:getSlumReport('4659','1','3')" TargetMode="External" /><Relationship Id="rId119" Type="http://schemas.openxmlformats.org/officeDocument/2006/relationships/hyperlink" Target="javascript:getSlumReport('5781','1','3')" TargetMode="External" /><Relationship Id="rId120" Type="http://schemas.openxmlformats.org/officeDocument/2006/relationships/hyperlink" Target="javascript:getSlumReport('5805','1','3')" TargetMode="External" /><Relationship Id="rId121" Type="http://schemas.openxmlformats.org/officeDocument/2006/relationships/hyperlink" Target="javascript:getSlumReport('5805','1','3')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getSlumReport('0186','1','3')" TargetMode="External" /><Relationship Id="rId2" Type="http://schemas.openxmlformats.org/officeDocument/2006/relationships/hyperlink" Target="javascript:getSlumReport('1280','1','3')" TargetMode="External" /><Relationship Id="rId3" Type="http://schemas.openxmlformats.org/officeDocument/2006/relationships/hyperlink" Target="javascript:getSlumReport('1671','1','3')" TargetMode="External" /><Relationship Id="rId4" Type="http://schemas.openxmlformats.org/officeDocument/2006/relationships/hyperlink" Target="javascript:getSlumReport('1776','1','3')" TargetMode="External" /><Relationship Id="rId5" Type="http://schemas.openxmlformats.org/officeDocument/2006/relationships/hyperlink" Target="javascript:getSlumReport('2071','1','3')" TargetMode="External" /><Relationship Id="rId6" Type="http://schemas.openxmlformats.org/officeDocument/2006/relationships/hyperlink" Target="javascript:getSlumReport('4068','1','3')" TargetMode="External" /><Relationship Id="rId7" Type="http://schemas.openxmlformats.org/officeDocument/2006/relationships/hyperlink" Target="javascript:getSlumReport('4626','1','3')" TargetMode="External" /><Relationship Id="rId8" Type="http://schemas.openxmlformats.org/officeDocument/2006/relationships/hyperlink" Target="javascript:getSlumReport('5840','1','3')" TargetMode="External" /><Relationship Id="rId9" Type="http://schemas.openxmlformats.org/officeDocument/2006/relationships/hyperlink" Target="javascript:getSlumReport('5841','1','3')" TargetMode="External" /><Relationship Id="rId10" Type="http://schemas.openxmlformats.org/officeDocument/2006/relationships/hyperlink" Target="javascript:getSlumReport('5842','1','3')" TargetMode="External" /><Relationship Id="rId11" Type="http://schemas.openxmlformats.org/officeDocument/2006/relationships/hyperlink" Target="javascript:getSlumReport('5865','1','3')" TargetMode="External" /><Relationship Id="rId12" Type="http://schemas.openxmlformats.org/officeDocument/2006/relationships/hyperlink" Target="javascript:getSlumReport('5872','1','3')" TargetMode="External" /><Relationship Id="rId13" Type="http://schemas.openxmlformats.org/officeDocument/2006/relationships/hyperlink" Target="javascript:getSlumReport('5872','1','3')" TargetMode="External" /><Relationship Id="rId14" Type="http://schemas.openxmlformats.org/officeDocument/2006/relationships/hyperlink" Target="javascript:getSlumReport('1079','1','3')" TargetMode="External" /><Relationship Id="rId15" Type="http://schemas.openxmlformats.org/officeDocument/2006/relationships/hyperlink" Target="javascript:getSlumReport('2789','1','3')" TargetMode="External" /><Relationship Id="rId16" Type="http://schemas.openxmlformats.org/officeDocument/2006/relationships/hyperlink" Target="javascript:getSlumReport('3239','1','3')" TargetMode="External" /><Relationship Id="rId17" Type="http://schemas.openxmlformats.org/officeDocument/2006/relationships/hyperlink" Target="javascript:getSlumReport('3877','1','3')" TargetMode="External" /><Relationship Id="rId18" Type="http://schemas.openxmlformats.org/officeDocument/2006/relationships/hyperlink" Target="javascript:getSlumReport('3898','1','3')" TargetMode="External" /><Relationship Id="rId19" Type="http://schemas.openxmlformats.org/officeDocument/2006/relationships/hyperlink" Target="javascript:getSlumReport('4556','1','3')" TargetMode="External" /><Relationship Id="rId20" Type="http://schemas.openxmlformats.org/officeDocument/2006/relationships/hyperlink" Target="javascript:getSlumReport('4817','1','3')" TargetMode="External" /><Relationship Id="rId21" Type="http://schemas.openxmlformats.org/officeDocument/2006/relationships/hyperlink" Target="javascript:getSlumReport('5772','1','3')" TargetMode="External" /><Relationship Id="rId22" Type="http://schemas.openxmlformats.org/officeDocument/2006/relationships/hyperlink" Target="javascript:getSlumReport('5772','1','3')" TargetMode="External" /><Relationship Id="rId23" Type="http://schemas.openxmlformats.org/officeDocument/2006/relationships/hyperlink" Target="javascript:getSlumReport('1112','1','3')" TargetMode="External" /><Relationship Id="rId24" Type="http://schemas.openxmlformats.org/officeDocument/2006/relationships/hyperlink" Target="javascript:getSlumReport('1935','1','3')" TargetMode="External" /><Relationship Id="rId25" Type="http://schemas.openxmlformats.org/officeDocument/2006/relationships/hyperlink" Target="javascript:getSlumReport('3851','1','3')" TargetMode="External" /><Relationship Id="rId26" Type="http://schemas.openxmlformats.org/officeDocument/2006/relationships/hyperlink" Target="javascript:getSlumReport('4067','1','3')" TargetMode="External" /><Relationship Id="rId27" Type="http://schemas.openxmlformats.org/officeDocument/2006/relationships/hyperlink" Target="javascript:getSlumReport('5774','1','3')" TargetMode="External" /><Relationship Id="rId28" Type="http://schemas.openxmlformats.org/officeDocument/2006/relationships/hyperlink" Target="javascript:getSlumReport('5775','1','3')" TargetMode="External" /><Relationship Id="rId29" Type="http://schemas.openxmlformats.org/officeDocument/2006/relationships/hyperlink" Target="javascript:getSlumReport('5778','1','3')" TargetMode="External" /><Relationship Id="rId30" Type="http://schemas.openxmlformats.org/officeDocument/2006/relationships/hyperlink" Target="javascript:getSlumReport('5812','1','3')" TargetMode="External" /><Relationship Id="rId31" Type="http://schemas.openxmlformats.org/officeDocument/2006/relationships/hyperlink" Target="javascript:getSlumReport('5895','1','3')" TargetMode="External" /><Relationship Id="rId32" Type="http://schemas.openxmlformats.org/officeDocument/2006/relationships/hyperlink" Target="javascript:getSlumReport('0120','1','3')" TargetMode="External" /><Relationship Id="rId33" Type="http://schemas.openxmlformats.org/officeDocument/2006/relationships/hyperlink" Target="javascript:getSlumReport('2092','1','3')" TargetMode="External" /><Relationship Id="rId34" Type="http://schemas.openxmlformats.org/officeDocument/2006/relationships/hyperlink" Target="javascript:getSlumReport('2925','1','3')" TargetMode="External" /><Relationship Id="rId35" Type="http://schemas.openxmlformats.org/officeDocument/2006/relationships/hyperlink" Target="javascript:getSlumReport('3719','1','3')" TargetMode="External" /><Relationship Id="rId36" Type="http://schemas.openxmlformats.org/officeDocument/2006/relationships/hyperlink" Target="javascript:getSlumReport('3807','1','3')" TargetMode="External" /><Relationship Id="rId37" Type="http://schemas.openxmlformats.org/officeDocument/2006/relationships/hyperlink" Target="javascript:getSlumReport('3947','1','3')" TargetMode="External" /><Relationship Id="rId38" Type="http://schemas.openxmlformats.org/officeDocument/2006/relationships/hyperlink" Target="javascript:getSlumReport('3982','1','3')" TargetMode="External" /><Relationship Id="rId39" Type="http://schemas.openxmlformats.org/officeDocument/2006/relationships/hyperlink" Target="javascript:getSlumReport('4196','1','3')" TargetMode="External" /><Relationship Id="rId40" Type="http://schemas.openxmlformats.org/officeDocument/2006/relationships/hyperlink" Target="javascript:getSlumReport('4859','1','3')" TargetMode="External" /><Relationship Id="rId41" Type="http://schemas.openxmlformats.org/officeDocument/2006/relationships/hyperlink" Target="javascript:getSlumReport('5843','1','3')" TargetMode="External" /><Relationship Id="rId42" Type="http://schemas.openxmlformats.org/officeDocument/2006/relationships/hyperlink" Target="javascript:getSlumReport('5844','1','3')" TargetMode="External" /><Relationship Id="rId43" Type="http://schemas.openxmlformats.org/officeDocument/2006/relationships/hyperlink" Target="javascript:getSlumReport('5861','1','3')" TargetMode="External" /><Relationship Id="rId44" Type="http://schemas.openxmlformats.org/officeDocument/2006/relationships/hyperlink" Target="javascript:getSlumReport('5905','1','3')" TargetMode="External" /><Relationship Id="rId45" Type="http://schemas.openxmlformats.org/officeDocument/2006/relationships/hyperlink" Target="javascript:getSlumReport('0495','1','3')" TargetMode="External" /><Relationship Id="rId46" Type="http://schemas.openxmlformats.org/officeDocument/2006/relationships/hyperlink" Target="javascript:getSlumReport('1042','1','3')" TargetMode="External" /><Relationship Id="rId47" Type="http://schemas.openxmlformats.org/officeDocument/2006/relationships/hyperlink" Target="javascript:getSlumReport('1672','1','3')" TargetMode="External" /><Relationship Id="rId48" Type="http://schemas.openxmlformats.org/officeDocument/2006/relationships/hyperlink" Target="javascript:getSlumReport('2784','1','3')" TargetMode="External" /><Relationship Id="rId49" Type="http://schemas.openxmlformats.org/officeDocument/2006/relationships/hyperlink" Target="javascript:getSlumReport('2943','1','3')" TargetMode="External" /><Relationship Id="rId50" Type="http://schemas.openxmlformats.org/officeDocument/2006/relationships/hyperlink" Target="javascript:getSlumReport('3320','1','3')" TargetMode="External" /><Relationship Id="rId51" Type="http://schemas.openxmlformats.org/officeDocument/2006/relationships/hyperlink" Target="javascript:getSlumReport('3827','1','3')" TargetMode="External" /><Relationship Id="rId52" Type="http://schemas.openxmlformats.org/officeDocument/2006/relationships/hyperlink" Target="javascript:getSlumReport('4087','1','3')" TargetMode="External" /><Relationship Id="rId53" Type="http://schemas.openxmlformats.org/officeDocument/2006/relationships/hyperlink" Target="javascript:getSlumReport('4292','1','3')" TargetMode="External" /><Relationship Id="rId54" Type="http://schemas.openxmlformats.org/officeDocument/2006/relationships/hyperlink" Target="javascript:getSlumReport('4687','1','3')" TargetMode="External" /><Relationship Id="rId55" Type="http://schemas.openxmlformats.org/officeDocument/2006/relationships/hyperlink" Target="javascript:getSlumReport('5084','1','3')" TargetMode="External" /><Relationship Id="rId56" Type="http://schemas.openxmlformats.org/officeDocument/2006/relationships/hyperlink" Target="javascript:getSlumReport('5773','1','3')" TargetMode="External" /><Relationship Id="rId57" Type="http://schemas.openxmlformats.org/officeDocument/2006/relationships/hyperlink" Target="javascript:getSlumReport('5777','1','3')" TargetMode="External" /><Relationship Id="rId58" Type="http://schemas.openxmlformats.org/officeDocument/2006/relationships/hyperlink" Target="javascript:getSlumReport('5777','1','3')" TargetMode="External" /><Relationship Id="rId59" Type="http://schemas.openxmlformats.org/officeDocument/2006/relationships/hyperlink" Target="javascript:getSlumReport('1652','1','3')" TargetMode="External" /><Relationship Id="rId60" Type="http://schemas.openxmlformats.org/officeDocument/2006/relationships/hyperlink" Target="javascript:getSlumReport('1880','1','3')" TargetMode="External" /><Relationship Id="rId61" Type="http://schemas.openxmlformats.org/officeDocument/2006/relationships/hyperlink" Target="javascript:getSlumReport('2787','1','3')" TargetMode="External" /><Relationship Id="rId62" Type="http://schemas.openxmlformats.org/officeDocument/2006/relationships/hyperlink" Target="javascript:getSlumReport('3468','1','3')" TargetMode="External" /><Relationship Id="rId63" Type="http://schemas.openxmlformats.org/officeDocument/2006/relationships/hyperlink" Target="javascript:getSlumReport('3718','1','3')" TargetMode="External" /><Relationship Id="rId64" Type="http://schemas.openxmlformats.org/officeDocument/2006/relationships/hyperlink" Target="javascript:getSlumReport('5807','1','3')" TargetMode="External" /><Relationship Id="rId65" Type="http://schemas.openxmlformats.org/officeDocument/2006/relationships/hyperlink" Target="javascript:getSlumReport('5808','1','3')" TargetMode="External" /><Relationship Id="rId66" Type="http://schemas.openxmlformats.org/officeDocument/2006/relationships/hyperlink" Target="javascript:getSlumReport('5862','1','3')" TargetMode="External" /><Relationship Id="rId67" Type="http://schemas.openxmlformats.org/officeDocument/2006/relationships/hyperlink" Target="javascript:getSlumReport('5862','1','3')" TargetMode="External" /><Relationship Id="rId68" Type="http://schemas.openxmlformats.org/officeDocument/2006/relationships/hyperlink" Target="javascript:getSlumReport('0030','1','3')" TargetMode="External" /><Relationship Id="rId69" Type="http://schemas.openxmlformats.org/officeDocument/2006/relationships/hyperlink" Target="javascript:getSlumReport('2671','1','3')" TargetMode="External" /><Relationship Id="rId70" Type="http://schemas.openxmlformats.org/officeDocument/2006/relationships/hyperlink" Target="javascript:getSlumReport('3303','1','3')" TargetMode="External" /><Relationship Id="rId71" Type="http://schemas.openxmlformats.org/officeDocument/2006/relationships/hyperlink" Target="javascript:getSlumReport('5145','1','3')" TargetMode="External" /><Relationship Id="rId72" Type="http://schemas.openxmlformats.org/officeDocument/2006/relationships/hyperlink" Target="javascript:getSlumReport('5172','1','3')" TargetMode="External" /><Relationship Id="rId73" Type="http://schemas.openxmlformats.org/officeDocument/2006/relationships/hyperlink" Target="javascript:getSlumReport('5849','1','3')" TargetMode="External" /><Relationship Id="rId74" Type="http://schemas.openxmlformats.org/officeDocument/2006/relationships/hyperlink" Target="javascript:getSlumReport('5863','1','3')" TargetMode="External" /><Relationship Id="rId75" Type="http://schemas.openxmlformats.org/officeDocument/2006/relationships/hyperlink" Target="javascript:getSlumReport('5864','1','3')" TargetMode="External" /><Relationship Id="rId76" Type="http://schemas.openxmlformats.org/officeDocument/2006/relationships/hyperlink" Target="javascript:getSlumReport('5869','1','3')" TargetMode="External" /><Relationship Id="rId77" Type="http://schemas.openxmlformats.org/officeDocument/2006/relationships/hyperlink" Target="javascript:getSlumReport('5869','1','3')" TargetMode="External" /><Relationship Id="rId78" Type="http://schemas.openxmlformats.org/officeDocument/2006/relationships/hyperlink" Target="javascript:getSlumReport('1654','1','3')" TargetMode="External" /><Relationship Id="rId79" Type="http://schemas.openxmlformats.org/officeDocument/2006/relationships/hyperlink" Target="javascript:getSlumReport('2321','1','3')" TargetMode="External" /><Relationship Id="rId80" Type="http://schemas.openxmlformats.org/officeDocument/2006/relationships/hyperlink" Target="javascript:getSlumReport('3403','1','3')" TargetMode="External" /><Relationship Id="rId81" Type="http://schemas.openxmlformats.org/officeDocument/2006/relationships/hyperlink" Target="javascript:getSlumReport('5048','1','3')" TargetMode="External" /><Relationship Id="rId82" Type="http://schemas.openxmlformats.org/officeDocument/2006/relationships/hyperlink" Target="javascript:getSlumReport('5810','1','3')" TargetMode="External" /><Relationship Id="rId83" Type="http://schemas.openxmlformats.org/officeDocument/2006/relationships/hyperlink" Target="javascript:getSlumReport('5811','1','3')" TargetMode="External" /><Relationship Id="rId84" Type="http://schemas.openxmlformats.org/officeDocument/2006/relationships/hyperlink" Target="javascript:getSlumReport('5904','1','3')" TargetMode="External" /><Relationship Id="rId85" Type="http://schemas.openxmlformats.org/officeDocument/2006/relationships/hyperlink" Target="javascript:getSlumReport('5904','1','3')" TargetMode="External" /><Relationship Id="rId86" Type="http://schemas.openxmlformats.org/officeDocument/2006/relationships/hyperlink" Target="javascript:getSlumReport('1063','1','3')" TargetMode="External" /><Relationship Id="rId87" Type="http://schemas.openxmlformats.org/officeDocument/2006/relationships/hyperlink" Target="javascript:getSlumReport('2177','1','3')" TargetMode="External" /><Relationship Id="rId88" Type="http://schemas.openxmlformats.org/officeDocument/2006/relationships/hyperlink" Target="javascript:getSlumReport('2997','1','3')" TargetMode="External" /><Relationship Id="rId89" Type="http://schemas.openxmlformats.org/officeDocument/2006/relationships/hyperlink" Target="javascript:getSlumReport('3493','1','3')" TargetMode="External" /><Relationship Id="rId90" Type="http://schemas.openxmlformats.org/officeDocument/2006/relationships/hyperlink" Target="javascript:getSlumReport('5803','1','3')" TargetMode="External" /><Relationship Id="rId91" Type="http://schemas.openxmlformats.org/officeDocument/2006/relationships/hyperlink" Target="javascript:getSlumReport('5804','1','3')" TargetMode="External" /><Relationship Id="rId92" Type="http://schemas.openxmlformats.org/officeDocument/2006/relationships/hyperlink" Target="javascript:getSlumReport('5856','1','3')" TargetMode="External" /><Relationship Id="rId93" Type="http://schemas.openxmlformats.org/officeDocument/2006/relationships/hyperlink" Target="javascript:getSlumReport('5857','1','3')" TargetMode="External" /><Relationship Id="rId94" Type="http://schemas.openxmlformats.org/officeDocument/2006/relationships/hyperlink" Target="javascript:getSlumReport('5857','1','3')" TargetMode="External" /><Relationship Id="rId95" Type="http://schemas.openxmlformats.org/officeDocument/2006/relationships/hyperlink" Target="javascript:getSlumReport('0119','1','3')" TargetMode="External" /><Relationship Id="rId96" Type="http://schemas.openxmlformats.org/officeDocument/2006/relationships/hyperlink" Target="javascript:getSlumReport('1823','1','3')" TargetMode="External" /><Relationship Id="rId97" Type="http://schemas.openxmlformats.org/officeDocument/2006/relationships/hyperlink" Target="javascript:getSlumReport('3548','1','3')" TargetMode="External" /><Relationship Id="rId98" Type="http://schemas.openxmlformats.org/officeDocument/2006/relationships/hyperlink" Target="javascript:getSlumReport('3951','1','3')" TargetMode="External" /><Relationship Id="rId99" Type="http://schemas.openxmlformats.org/officeDocument/2006/relationships/hyperlink" Target="javascript:getSlumReport('4555','1','3')" TargetMode="External" /><Relationship Id="rId100" Type="http://schemas.openxmlformats.org/officeDocument/2006/relationships/hyperlink" Target="javascript:getSlumReport('5907','1','3')" TargetMode="External" /><Relationship Id="rId101" Type="http://schemas.openxmlformats.org/officeDocument/2006/relationships/hyperlink" Target="javascript:getSlumReport('5907','1','3')" TargetMode="External" /><Relationship Id="rId102" Type="http://schemas.openxmlformats.org/officeDocument/2006/relationships/hyperlink" Target="javascript:getSlumReport('5809','1','3')" TargetMode="External" /><Relationship Id="rId103" Type="http://schemas.openxmlformats.org/officeDocument/2006/relationships/hyperlink" Target="javascript:getSlumReport('5868','1','3')" TargetMode="External" /><Relationship Id="rId104" Type="http://schemas.openxmlformats.org/officeDocument/2006/relationships/hyperlink" Target="javascript:getSlumReport('5868','1','3')" TargetMode="External" /><Relationship Id="rId105" Type="http://schemas.openxmlformats.org/officeDocument/2006/relationships/hyperlink" Target="javascript:getSlumReport('0818','1','3')" TargetMode="External" /><Relationship Id="rId106" Type="http://schemas.openxmlformats.org/officeDocument/2006/relationships/hyperlink" Target="javascript:getSlumReport('3666','1','3')" TargetMode="External" /><Relationship Id="rId107" Type="http://schemas.openxmlformats.org/officeDocument/2006/relationships/hyperlink" Target="javascript:getSlumReport('4193','1','3')" TargetMode="External" /><Relationship Id="rId108" Type="http://schemas.openxmlformats.org/officeDocument/2006/relationships/hyperlink" Target="javascript:getSlumReport('5099','1','3')" TargetMode="External" /><Relationship Id="rId109" Type="http://schemas.openxmlformats.org/officeDocument/2006/relationships/hyperlink" Target="javascript:getSlumReport('5906','1','3')" TargetMode="External" /><Relationship Id="rId110" Type="http://schemas.openxmlformats.org/officeDocument/2006/relationships/hyperlink" Target="javascript:getSlumReport('5906','1','3')" TargetMode="External" /><Relationship Id="rId111" Type="http://schemas.openxmlformats.org/officeDocument/2006/relationships/hyperlink" Target="javascript:getSlumReport('1405','1','3')" TargetMode="External" /><Relationship Id="rId112" Type="http://schemas.openxmlformats.org/officeDocument/2006/relationships/hyperlink" Target="javascript:getSlumReport('2602','1','3')" TargetMode="External" /><Relationship Id="rId113" Type="http://schemas.openxmlformats.org/officeDocument/2006/relationships/hyperlink" Target="javascript:getSlumReport('3340','1','3')" TargetMode="External" /><Relationship Id="rId114" Type="http://schemas.openxmlformats.org/officeDocument/2006/relationships/hyperlink" Target="javascript:getSlumReport('3424','1','3')" TargetMode="External" /><Relationship Id="rId115" Type="http://schemas.openxmlformats.org/officeDocument/2006/relationships/hyperlink" Target="javascript:getSlumReport('3537','1','3')" TargetMode="External" /><Relationship Id="rId116" Type="http://schemas.openxmlformats.org/officeDocument/2006/relationships/hyperlink" Target="javascript:getSlumReport('4625','1','3')" TargetMode="External" /><Relationship Id="rId117" Type="http://schemas.openxmlformats.org/officeDocument/2006/relationships/hyperlink" Target="javascript:getSlumReport('4659','1','3')" TargetMode="External" /><Relationship Id="rId118" Type="http://schemas.openxmlformats.org/officeDocument/2006/relationships/hyperlink" Target="javascript:getSlumReport('5781','1','3')" TargetMode="External" /><Relationship Id="rId119" Type="http://schemas.openxmlformats.org/officeDocument/2006/relationships/hyperlink" Target="javascript:getSlumReport('5805','1','3')" TargetMode="External" /><Relationship Id="rId120" Type="http://schemas.openxmlformats.org/officeDocument/2006/relationships/hyperlink" Target="javascript:getSlumReport('5805','1','3')" TargetMode="External" /><Relationship Id="rId12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avascript:getSlumReport('0186','1','3')" TargetMode="External" /><Relationship Id="rId2" Type="http://schemas.openxmlformats.org/officeDocument/2006/relationships/hyperlink" Target="javascript:getSlumReport('1280','1','3')" TargetMode="External" /><Relationship Id="rId3" Type="http://schemas.openxmlformats.org/officeDocument/2006/relationships/hyperlink" Target="javascript:getSlumReport('1671','1','3')" TargetMode="External" /><Relationship Id="rId4" Type="http://schemas.openxmlformats.org/officeDocument/2006/relationships/hyperlink" Target="javascript:getSlumReport('1776','1','3')" TargetMode="External" /><Relationship Id="rId5" Type="http://schemas.openxmlformats.org/officeDocument/2006/relationships/hyperlink" Target="javascript:getSlumReport('2071','1','3')" TargetMode="External" /><Relationship Id="rId6" Type="http://schemas.openxmlformats.org/officeDocument/2006/relationships/hyperlink" Target="javascript:getSlumReport('4068','1','3')" TargetMode="External" /><Relationship Id="rId7" Type="http://schemas.openxmlformats.org/officeDocument/2006/relationships/hyperlink" Target="javascript:getSlumReport('4626','1','3')" TargetMode="External" /><Relationship Id="rId8" Type="http://schemas.openxmlformats.org/officeDocument/2006/relationships/hyperlink" Target="javascript:getSlumReport('5840','1','3')" TargetMode="External" /><Relationship Id="rId9" Type="http://schemas.openxmlformats.org/officeDocument/2006/relationships/hyperlink" Target="javascript:getSlumReport('5841','1','3')" TargetMode="External" /><Relationship Id="rId10" Type="http://schemas.openxmlformats.org/officeDocument/2006/relationships/hyperlink" Target="javascript:getSlumReport('5842','1','3')" TargetMode="External" /><Relationship Id="rId11" Type="http://schemas.openxmlformats.org/officeDocument/2006/relationships/hyperlink" Target="javascript:getSlumReport('5865','1','3')" TargetMode="External" /><Relationship Id="rId12" Type="http://schemas.openxmlformats.org/officeDocument/2006/relationships/hyperlink" Target="javascript:getSlumReport('5872','1','3')" TargetMode="External" /><Relationship Id="rId13" Type="http://schemas.openxmlformats.org/officeDocument/2006/relationships/hyperlink" Target="javascript:getSlumReport('5872','1','3')" TargetMode="External" /><Relationship Id="rId14" Type="http://schemas.openxmlformats.org/officeDocument/2006/relationships/hyperlink" Target="javascript:getSlumReport('1079','1','3')" TargetMode="External" /><Relationship Id="rId15" Type="http://schemas.openxmlformats.org/officeDocument/2006/relationships/hyperlink" Target="javascript:getSlumReport('2789','1','3')" TargetMode="External" /><Relationship Id="rId16" Type="http://schemas.openxmlformats.org/officeDocument/2006/relationships/hyperlink" Target="javascript:getSlumReport('3239','1','3')" TargetMode="External" /><Relationship Id="rId17" Type="http://schemas.openxmlformats.org/officeDocument/2006/relationships/hyperlink" Target="javascript:getSlumReport('3877','1','3')" TargetMode="External" /><Relationship Id="rId18" Type="http://schemas.openxmlformats.org/officeDocument/2006/relationships/hyperlink" Target="javascript:getSlumReport('3898','1','3')" TargetMode="External" /><Relationship Id="rId19" Type="http://schemas.openxmlformats.org/officeDocument/2006/relationships/hyperlink" Target="javascript:getSlumReport('4556','1','3')" TargetMode="External" /><Relationship Id="rId20" Type="http://schemas.openxmlformats.org/officeDocument/2006/relationships/hyperlink" Target="javascript:getSlumReport('4817','1','3')" TargetMode="External" /><Relationship Id="rId21" Type="http://schemas.openxmlformats.org/officeDocument/2006/relationships/hyperlink" Target="javascript:getSlumReport('5772','1','3')" TargetMode="External" /><Relationship Id="rId22" Type="http://schemas.openxmlformats.org/officeDocument/2006/relationships/hyperlink" Target="javascript:getSlumReport('5772','1','3')" TargetMode="External" /><Relationship Id="rId23" Type="http://schemas.openxmlformats.org/officeDocument/2006/relationships/hyperlink" Target="javascript:getSlumReport('1112','1','3')" TargetMode="External" /><Relationship Id="rId24" Type="http://schemas.openxmlformats.org/officeDocument/2006/relationships/hyperlink" Target="javascript:getSlumReport('1935','1','3')" TargetMode="External" /><Relationship Id="rId25" Type="http://schemas.openxmlformats.org/officeDocument/2006/relationships/hyperlink" Target="javascript:getSlumReport('3851','1','3')" TargetMode="External" /><Relationship Id="rId26" Type="http://schemas.openxmlformats.org/officeDocument/2006/relationships/hyperlink" Target="javascript:getSlumReport('4067','1','3')" TargetMode="External" /><Relationship Id="rId27" Type="http://schemas.openxmlformats.org/officeDocument/2006/relationships/hyperlink" Target="javascript:getSlumReport('5774','1','3')" TargetMode="External" /><Relationship Id="rId28" Type="http://schemas.openxmlformats.org/officeDocument/2006/relationships/hyperlink" Target="javascript:getSlumReport('5775','1','3')" TargetMode="External" /><Relationship Id="rId29" Type="http://schemas.openxmlformats.org/officeDocument/2006/relationships/hyperlink" Target="javascript:getSlumReport('5778','1','3')" TargetMode="External" /><Relationship Id="rId30" Type="http://schemas.openxmlformats.org/officeDocument/2006/relationships/hyperlink" Target="javascript:getSlumReport('5812','1','3')" TargetMode="External" /><Relationship Id="rId31" Type="http://schemas.openxmlformats.org/officeDocument/2006/relationships/hyperlink" Target="javascript:getSlumReport('5895','1','3')" TargetMode="External" /><Relationship Id="rId32" Type="http://schemas.openxmlformats.org/officeDocument/2006/relationships/hyperlink" Target="javascript:getSlumReport('5895','1','3')" TargetMode="External" /><Relationship Id="rId33" Type="http://schemas.openxmlformats.org/officeDocument/2006/relationships/hyperlink" Target="javascript:getSlumReport('0120','1','3')" TargetMode="External" /><Relationship Id="rId34" Type="http://schemas.openxmlformats.org/officeDocument/2006/relationships/hyperlink" Target="javascript:getSlumReport('2092','1','3')" TargetMode="External" /><Relationship Id="rId35" Type="http://schemas.openxmlformats.org/officeDocument/2006/relationships/hyperlink" Target="javascript:getSlumReport('2925','1','3')" TargetMode="External" /><Relationship Id="rId36" Type="http://schemas.openxmlformats.org/officeDocument/2006/relationships/hyperlink" Target="javascript:getSlumReport('3719','1','3')" TargetMode="External" /><Relationship Id="rId37" Type="http://schemas.openxmlformats.org/officeDocument/2006/relationships/hyperlink" Target="javascript:getSlumReport('3807','1','3')" TargetMode="External" /><Relationship Id="rId38" Type="http://schemas.openxmlformats.org/officeDocument/2006/relationships/hyperlink" Target="javascript:getSlumReport('3947','1','3')" TargetMode="External" /><Relationship Id="rId39" Type="http://schemas.openxmlformats.org/officeDocument/2006/relationships/hyperlink" Target="javascript:getSlumReport('3982','1','3')" TargetMode="External" /><Relationship Id="rId40" Type="http://schemas.openxmlformats.org/officeDocument/2006/relationships/hyperlink" Target="javascript:getSlumReport('4196','1','3')" TargetMode="External" /><Relationship Id="rId41" Type="http://schemas.openxmlformats.org/officeDocument/2006/relationships/hyperlink" Target="javascript:getSlumReport('4859','1','3')" TargetMode="External" /><Relationship Id="rId42" Type="http://schemas.openxmlformats.org/officeDocument/2006/relationships/hyperlink" Target="javascript:getSlumReport('5843','1','3')" TargetMode="External" /><Relationship Id="rId43" Type="http://schemas.openxmlformats.org/officeDocument/2006/relationships/hyperlink" Target="javascript:getSlumReport('5844','1','3')" TargetMode="External" /><Relationship Id="rId44" Type="http://schemas.openxmlformats.org/officeDocument/2006/relationships/hyperlink" Target="javascript:getSlumReport('5861','1','3')" TargetMode="External" /><Relationship Id="rId45" Type="http://schemas.openxmlformats.org/officeDocument/2006/relationships/hyperlink" Target="javascript:getSlumReport('5905','1','3')" TargetMode="External" /><Relationship Id="rId46" Type="http://schemas.openxmlformats.org/officeDocument/2006/relationships/hyperlink" Target="javascript:getSlumReport('0495','1','3')" TargetMode="External" /><Relationship Id="rId47" Type="http://schemas.openxmlformats.org/officeDocument/2006/relationships/hyperlink" Target="javascript:getSlumReport('1042','1','3')" TargetMode="External" /><Relationship Id="rId48" Type="http://schemas.openxmlformats.org/officeDocument/2006/relationships/hyperlink" Target="javascript:getSlumReport('1672','1','3')" TargetMode="External" /><Relationship Id="rId49" Type="http://schemas.openxmlformats.org/officeDocument/2006/relationships/hyperlink" Target="javascript:getSlumReport('2784','1','3')" TargetMode="External" /><Relationship Id="rId50" Type="http://schemas.openxmlformats.org/officeDocument/2006/relationships/hyperlink" Target="javascript:getSlumReport('2943','1','3')" TargetMode="External" /><Relationship Id="rId51" Type="http://schemas.openxmlformats.org/officeDocument/2006/relationships/hyperlink" Target="javascript:getSlumReport('3320','1','3')" TargetMode="External" /><Relationship Id="rId52" Type="http://schemas.openxmlformats.org/officeDocument/2006/relationships/hyperlink" Target="javascript:getSlumReport('3827','1','3')" TargetMode="External" /><Relationship Id="rId53" Type="http://schemas.openxmlformats.org/officeDocument/2006/relationships/hyperlink" Target="javascript:getSlumReport('4087','1','3')" TargetMode="External" /><Relationship Id="rId54" Type="http://schemas.openxmlformats.org/officeDocument/2006/relationships/hyperlink" Target="javascript:getSlumReport('4292','1','3')" TargetMode="External" /><Relationship Id="rId55" Type="http://schemas.openxmlformats.org/officeDocument/2006/relationships/hyperlink" Target="javascript:getSlumReport('4687','1','3')" TargetMode="External" /><Relationship Id="rId56" Type="http://schemas.openxmlformats.org/officeDocument/2006/relationships/hyperlink" Target="javascript:getSlumReport('5084','1','3')" TargetMode="External" /><Relationship Id="rId57" Type="http://schemas.openxmlformats.org/officeDocument/2006/relationships/hyperlink" Target="javascript:getSlumReport('5773','1','3')" TargetMode="External" /><Relationship Id="rId58" Type="http://schemas.openxmlformats.org/officeDocument/2006/relationships/hyperlink" Target="javascript:getSlumReport('5777','1','3')" TargetMode="External" /><Relationship Id="rId59" Type="http://schemas.openxmlformats.org/officeDocument/2006/relationships/hyperlink" Target="javascript:getSlumReport('5777','1','3')" TargetMode="External" /><Relationship Id="rId60" Type="http://schemas.openxmlformats.org/officeDocument/2006/relationships/hyperlink" Target="javascript:getSlumReport('1652','1','3')" TargetMode="External" /><Relationship Id="rId61" Type="http://schemas.openxmlformats.org/officeDocument/2006/relationships/hyperlink" Target="javascript:getSlumReport('1880','1','3')" TargetMode="External" /><Relationship Id="rId62" Type="http://schemas.openxmlformats.org/officeDocument/2006/relationships/hyperlink" Target="javascript:getSlumReport('2787','1','3')" TargetMode="External" /><Relationship Id="rId63" Type="http://schemas.openxmlformats.org/officeDocument/2006/relationships/hyperlink" Target="javascript:getSlumReport('3468','1','3')" TargetMode="External" /><Relationship Id="rId64" Type="http://schemas.openxmlformats.org/officeDocument/2006/relationships/hyperlink" Target="javascript:getSlumReport('3718','1','3')" TargetMode="External" /><Relationship Id="rId65" Type="http://schemas.openxmlformats.org/officeDocument/2006/relationships/hyperlink" Target="javascript:getSlumReport('5807','1','3')" TargetMode="External" /><Relationship Id="rId66" Type="http://schemas.openxmlformats.org/officeDocument/2006/relationships/hyperlink" Target="javascript:getSlumReport('5808','1','3')" TargetMode="External" /><Relationship Id="rId67" Type="http://schemas.openxmlformats.org/officeDocument/2006/relationships/hyperlink" Target="javascript:getSlumReport('5862','1','3')" TargetMode="External" /><Relationship Id="rId68" Type="http://schemas.openxmlformats.org/officeDocument/2006/relationships/hyperlink" Target="javascript:getSlumReport('5862','1','3')" TargetMode="External" /><Relationship Id="rId69" Type="http://schemas.openxmlformats.org/officeDocument/2006/relationships/hyperlink" Target="javascript:getSlumReport('0030','1','3')" TargetMode="External" /><Relationship Id="rId70" Type="http://schemas.openxmlformats.org/officeDocument/2006/relationships/hyperlink" Target="javascript:getSlumReport('2671','1','3')" TargetMode="External" /><Relationship Id="rId71" Type="http://schemas.openxmlformats.org/officeDocument/2006/relationships/hyperlink" Target="javascript:getSlumReport('3303','1','3')" TargetMode="External" /><Relationship Id="rId72" Type="http://schemas.openxmlformats.org/officeDocument/2006/relationships/hyperlink" Target="javascript:getSlumReport('5145','1','3')" TargetMode="External" /><Relationship Id="rId73" Type="http://schemas.openxmlformats.org/officeDocument/2006/relationships/hyperlink" Target="javascript:getSlumReport('5172','1','3')" TargetMode="External" /><Relationship Id="rId74" Type="http://schemas.openxmlformats.org/officeDocument/2006/relationships/hyperlink" Target="javascript:getSlumReport('5849','1','3')" TargetMode="External" /><Relationship Id="rId75" Type="http://schemas.openxmlformats.org/officeDocument/2006/relationships/hyperlink" Target="javascript:getSlumReport('5863','1','3')" TargetMode="External" /><Relationship Id="rId76" Type="http://schemas.openxmlformats.org/officeDocument/2006/relationships/hyperlink" Target="javascript:getSlumReport('5864','1','3')" TargetMode="External" /><Relationship Id="rId77" Type="http://schemas.openxmlformats.org/officeDocument/2006/relationships/hyperlink" Target="javascript:getSlumReport('5869','1','3')" TargetMode="External" /><Relationship Id="rId78" Type="http://schemas.openxmlformats.org/officeDocument/2006/relationships/hyperlink" Target="javascript:getSlumReport('5869','1','3')" TargetMode="External" /><Relationship Id="rId79" Type="http://schemas.openxmlformats.org/officeDocument/2006/relationships/hyperlink" Target="javascript:getSlumReport('1654','1','3')" TargetMode="External" /><Relationship Id="rId80" Type="http://schemas.openxmlformats.org/officeDocument/2006/relationships/hyperlink" Target="javascript:getSlumReport('2321','1','3')" TargetMode="External" /><Relationship Id="rId81" Type="http://schemas.openxmlformats.org/officeDocument/2006/relationships/hyperlink" Target="javascript:getSlumReport('3403','1','3')" TargetMode="External" /><Relationship Id="rId82" Type="http://schemas.openxmlformats.org/officeDocument/2006/relationships/hyperlink" Target="javascript:getSlumReport('5048','1','3')" TargetMode="External" /><Relationship Id="rId83" Type="http://schemas.openxmlformats.org/officeDocument/2006/relationships/hyperlink" Target="javascript:getSlumReport('5810','1','3')" TargetMode="External" /><Relationship Id="rId84" Type="http://schemas.openxmlformats.org/officeDocument/2006/relationships/hyperlink" Target="javascript:getSlumReport('5811','1','3')" TargetMode="External" /><Relationship Id="rId85" Type="http://schemas.openxmlformats.org/officeDocument/2006/relationships/hyperlink" Target="javascript:getSlumReport('5904','1','3')" TargetMode="External" /><Relationship Id="rId86" Type="http://schemas.openxmlformats.org/officeDocument/2006/relationships/hyperlink" Target="javascript:getSlumReport('5904','1','3')" TargetMode="External" /><Relationship Id="rId87" Type="http://schemas.openxmlformats.org/officeDocument/2006/relationships/hyperlink" Target="javascript:getSlumReport('1063','1','3')" TargetMode="External" /><Relationship Id="rId88" Type="http://schemas.openxmlformats.org/officeDocument/2006/relationships/hyperlink" Target="javascript:getSlumReport('2177','1','3')" TargetMode="External" /><Relationship Id="rId89" Type="http://schemas.openxmlformats.org/officeDocument/2006/relationships/hyperlink" Target="javascript:getSlumReport('2997','1','3')" TargetMode="External" /><Relationship Id="rId90" Type="http://schemas.openxmlformats.org/officeDocument/2006/relationships/hyperlink" Target="javascript:getSlumReport('3493','1','3')" TargetMode="External" /><Relationship Id="rId91" Type="http://schemas.openxmlformats.org/officeDocument/2006/relationships/hyperlink" Target="javascript:getSlumReport('5803','1','3')" TargetMode="External" /><Relationship Id="rId92" Type="http://schemas.openxmlformats.org/officeDocument/2006/relationships/hyperlink" Target="javascript:getSlumReport('5804','1','3')" TargetMode="External" /><Relationship Id="rId93" Type="http://schemas.openxmlformats.org/officeDocument/2006/relationships/hyperlink" Target="javascript:getSlumReport('5856','1','3')" TargetMode="External" /><Relationship Id="rId94" Type="http://schemas.openxmlformats.org/officeDocument/2006/relationships/hyperlink" Target="javascript:getSlumReport('5857','1','3')" TargetMode="External" /><Relationship Id="rId95" Type="http://schemas.openxmlformats.org/officeDocument/2006/relationships/hyperlink" Target="javascript:getSlumReport('5857','1','3')" TargetMode="External" /><Relationship Id="rId96" Type="http://schemas.openxmlformats.org/officeDocument/2006/relationships/hyperlink" Target="javascript:getSlumReport('0119','1','3')" TargetMode="External" /><Relationship Id="rId97" Type="http://schemas.openxmlformats.org/officeDocument/2006/relationships/hyperlink" Target="javascript:getSlumReport('1823','1','3')" TargetMode="External" /><Relationship Id="rId98" Type="http://schemas.openxmlformats.org/officeDocument/2006/relationships/hyperlink" Target="javascript:getSlumReport('3548','1','3')" TargetMode="External" /><Relationship Id="rId99" Type="http://schemas.openxmlformats.org/officeDocument/2006/relationships/hyperlink" Target="javascript:getSlumReport('3951','1','3')" TargetMode="External" /><Relationship Id="rId100" Type="http://schemas.openxmlformats.org/officeDocument/2006/relationships/hyperlink" Target="javascript:getSlumReport('4555','1','3')" TargetMode="External" /><Relationship Id="rId101" Type="http://schemas.openxmlformats.org/officeDocument/2006/relationships/hyperlink" Target="javascript:getSlumReport('5907','1','3')" TargetMode="External" /><Relationship Id="rId102" Type="http://schemas.openxmlformats.org/officeDocument/2006/relationships/hyperlink" Target="javascript:getSlumReport('5907','1','3')" TargetMode="External" /><Relationship Id="rId103" Type="http://schemas.openxmlformats.org/officeDocument/2006/relationships/hyperlink" Target="javascript:getSlumReport('5809','1','3')" TargetMode="External" /><Relationship Id="rId104" Type="http://schemas.openxmlformats.org/officeDocument/2006/relationships/hyperlink" Target="javascript:getSlumReport('5868','1','3')" TargetMode="External" /><Relationship Id="rId105" Type="http://schemas.openxmlformats.org/officeDocument/2006/relationships/hyperlink" Target="javascript:getSlumReport('5868','1','3')" TargetMode="External" /><Relationship Id="rId106" Type="http://schemas.openxmlformats.org/officeDocument/2006/relationships/hyperlink" Target="javascript:getSlumReport('0818','1','3')" TargetMode="External" /><Relationship Id="rId107" Type="http://schemas.openxmlformats.org/officeDocument/2006/relationships/hyperlink" Target="javascript:getSlumReport('3666','1','3')" TargetMode="External" /><Relationship Id="rId108" Type="http://schemas.openxmlformats.org/officeDocument/2006/relationships/hyperlink" Target="javascript:getSlumReport('4193','1','3')" TargetMode="External" /><Relationship Id="rId109" Type="http://schemas.openxmlformats.org/officeDocument/2006/relationships/hyperlink" Target="javascript:getSlumReport('5099','1','3')" TargetMode="External" /><Relationship Id="rId110" Type="http://schemas.openxmlformats.org/officeDocument/2006/relationships/hyperlink" Target="javascript:getSlumReport('5906','1','3')" TargetMode="External" /><Relationship Id="rId111" Type="http://schemas.openxmlformats.org/officeDocument/2006/relationships/hyperlink" Target="javascript:getSlumReport('5906','1','3')" TargetMode="External" /><Relationship Id="rId112" Type="http://schemas.openxmlformats.org/officeDocument/2006/relationships/hyperlink" Target="javascript:getSlumReport('1405','1','3')" TargetMode="External" /><Relationship Id="rId113" Type="http://schemas.openxmlformats.org/officeDocument/2006/relationships/hyperlink" Target="javascript:getSlumReport('2602','1','3')" TargetMode="External" /><Relationship Id="rId114" Type="http://schemas.openxmlformats.org/officeDocument/2006/relationships/hyperlink" Target="javascript:getSlumReport('3340','1','3')" TargetMode="External" /><Relationship Id="rId115" Type="http://schemas.openxmlformats.org/officeDocument/2006/relationships/hyperlink" Target="javascript:getSlumReport('3424','1','3')" TargetMode="External" /><Relationship Id="rId116" Type="http://schemas.openxmlformats.org/officeDocument/2006/relationships/hyperlink" Target="javascript:getSlumReport('3537','1','3')" TargetMode="External" /><Relationship Id="rId117" Type="http://schemas.openxmlformats.org/officeDocument/2006/relationships/hyperlink" Target="javascript:getSlumReport('4625','1','3')" TargetMode="External" /><Relationship Id="rId118" Type="http://schemas.openxmlformats.org/officeDocument/2006/relationships/hyperlink" Target="javascript:getSlumReport('4659','1','3')" TargetMode="External" /><Relationship Id="rId119" Type="http://schemas.openxmlformats.org/officeDocument/2006/relationships/hyperlink" Target="javascript:getSlumReport('5781','1','3')" TargetMode="External" /><Relationship Id="rId120" Type="http://schemas.openxmlformats.org/officeDocument/2006/relationships/hyperlink" Target="javascript:getSlumReport('5805','1','3')" TargetMode="External" /><Relationship Id="rId121" Type="http://schemas.openxmlformats.org/officeDocument/2006/relationships/hyperlink" Target="javascript:getSlumReport('5805','1','3')" TargetMode="External" /><Relationship Id="rId12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6"/>
  <sheetViews>
    <sheetView tabSelected="1" zoomScalePageLayoutView="0" workbookViewId="0" topLeftCell="A104">
      <selection activeCell="P22" sqref="P22"/>
    </sheetView>
  </sheetViews>
  <sheetFormatPr defaultColWidth="9.140625" defaultRowHeight="12.75"/>
  <cols>
    <col min="1" max="1" width="6.28125" style="0" bestFit="1" customWidth="1"/>
    <col min="2" max="2" width="10.8515625" style="0" customWidth="1"/>
    <col min="3" max="3" width="13.7109375" style="0" customWidth="1"/>
    <col min="4" max="4" width="11.28125" style="0" customWidth="1"/>
    <col min="5" max="5" width="11.8515625" style="0" customWidth="1"/>
    <col min="6" max="6" width="12.00390625" style="0" customWidth="1"/>
    <col min="7" max="7" width="9.28125" style="18" customWidth="1"/>
    <col min="8" max="8" width="12.421875" style="21" customWidth="1"/>
    <col min="9" max="9" width="11.57421875" style="0" customWidth="1"/>
    <col min="10" max="10" width="6.140625" style="0" customWidth="1"/>
    <col min="11" max="11" width="10.28125" style="0" customWidth="1"/>
    <col min="12" max="12" width="10.7109375" style="0" customWidth="1"/>
    <col min="13" max="13" width="13.140625" style="0" customWidth="1"/>
  </cols>
  <sheetData>
    <row r="1" spans="1:13" ht="18.75">
      <c r="A1" s="67" t="s">
        <v>149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5.75">
      <c r="A2" s="68" t="s">
        <v>131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78.75">
      <c r="A3" s="6" t="s">
        <v>127</v>
      </c>
      <c r="B3" s="7" t="s">
        <v>129</v>
      </c>
      <c r="C3" s="7" t="s">
        <v>130</v>
      </c>
      <c r="D3" s="6" t="s">
        <v>123</v>
      </c>
      <c r="E3" s="6" t="s">
        <v>125</v>
      </c>
      <c r="F3" s="13" t="s">
        <v>124</v>
      </c>
      <c r="G3" s="6" t="s">
        <v>133</v>
      </c>
      <c r="H3" s="15" t="s">
        <v>134</v>
      </c>
      <c r="I3" s="15" t="s">
        <v>136</v>
      </c>
      <c r="J3" s="22" t="s">
        <v>138</v>
      </c>
      <c r="K3" s="23">
        <v>42125</v>
      </c>
      <c r="L3" s="23">
        <v>42217</v>
      </c>
      <c r="M3" s="23">
        <v>42430</v>
      </c>
    </row>
    <row r="4" spans="1:13" ht="15.75">
      <c r="A4" s="1">
        <v>1</v>
      </c>
      <c r="B4" s="66" t="s">
        <v>1</v>
      </c>
      <c r="C4" s="5" t="s">
        <v>2</v>
      </c>
      <c r="D4" s="1">
        <v>67</v>
      </c>
      <c r="E4" s="2">
        <v>20599</v>
      </c>
      <c r="F4" s="12">
        <v>85406</v>
      </c>
      <c r="G4" s="17">
        <v>3025</v>
      </c>
      <c r="H4" s="20">
        <f aca="true" t="shared" si="0" ref="H4:H67">SUM(G4*10)</f>
        <v>30250</v>
      </c>
      <c r="I4" s="14">
        <v>82.396</v>
      </c>
      <c r="J4" s="14">
        <f>I4/100*10</f>
        <v>8.2396</v>
      </c>
      <c r="K4" s="14">
        <f>I4/100*40</f>
        <v>32.9584</v>
      </c>
      <c r="L4" s="14">
        <f>I4/100*50</f>
        <v>41.198</v>
      </c>
      <c r="M4" s="14">
        <f>I4/100*100</f>
        <v>82.396</v>
      </c>
    </row>
    <row r="5" spans="1:13" ht="15.75">
      <c r="A5" s="1">
        <v>2</v>
      </c>
      <c r="B5" s="66"/>
      <c r="C5" s="5" t="s">
        <v>3</v>
      </c>
      <c r="D5" s="1">
        <v>37</v>
      </c>
      <c r="E5" s="2">
        <v>20488</v>
      </c>
      <c r="F5" s="12">
        <v>82785</v>
      </c>
      <c r="G5" s="17">
        <v>2062</v>
      </c>
      <c r="H5" s="20">
        <f t="shared" si="0"/>
        <v>20620</v>
      </c>
      <c r="I5" s="14">
        <v>81.95200000000001</v>
      </c>
      <c r="J5" s="14">
        <f aca="true" t="shared" si="1" ref="J5:J68">I5/100*10</f>
        <v>8.195200000000002</v>
      </c>
      <c r="K5" s="14">
        <f aca="true" t="shared" si="2" ref="K5:K68">I5/100*40</f>
        <v>32.780800000000006</v>
      </c>
      <c r="L5" s="14">
        <f aca="true" t="shared" si="3" ref="L5:L68">I5/100*50</f>
        <v>40.976000000000006</v>
      </c>
      <c r="M5" s="14">
        <f aca="true" t="shared" si="4" ref="M5:M68">I5/100*100</f>
        <v>81.95200000000001</v>
      </c>
    </row>
    <row r="6" spans="1:13" ht="15.75">
      <c r="A6" s="1">
        <v>3</v>
      </c>
      <c r="B6" s="66"/>
      <c r="C6" s="5" t="s">
        <v>4</v>
      </c>
      <c r="D6" s="1">
        <v>45</v>
      </c>
      <c r="E6" s="2">
        <v>20478</v>
      </c>
      <c r="F6" s="12">
        <v>90884</v>
      </c>
      <c r="G6" s="17">
        <v>1944</v>
      </c>
      <c r="H6" s="20">
        <f t="shared" si="0"/>
        <v>19440</v>
      </c>
      <c r="I6" s="14">
        <v>81.91199999999999</v>
      </c>
      <c r="J6" s="14">
        <f t="shared" si="1"/>
        <v>8.1912</v>
      </c>
      <c r="K6" s="14">
        <f t="shared" si="2"/>
        <v>32.7648</v>
      </c>
      <c r="L6" s="14">
        <f t="shared" si="3"/>
        <v>40.955999999999996</v>
      </c>
      <c r="M6" s="14">
        <f t="shared" si="4"/>
        <v>81.91199999999999</v>
      </c>
    </row>
    <row r="7" spans="1:13" ht="15.75">
      <c r="A7" s="1">
        <v>4</v>
      </c>
      <c r="B7" s="66"/>
      <c r="C7" s="5" t="s">
        <v>5</v>
      </c>
      <c r="D7" s="1">
        <v>56</v>
      </c>
      <c r="E7" s="2">
        <v>16861</v>
      </c>
      <c r="F7" s="12">
        <v>75796</v>
      </c>
      <c r="G7" s="17">
        <v>1845</v>
      </c>
      <c r="H7" s="20">
        <f t="shared" si="0"/>
        <v>18450</v>
      </c>
      <c r="I7" s="14">
        <v>67.444</v>
      </c>
      <c r="J7" s="14">
        <f t="shared" si="1"/>
        <v>6.744400000000001</v>
      </c>
      <c r="K7" s="14">
        <f t="shared" si="2"/>
        <v>26.977600000000002</v>
      </c>
      <c r="L7" s="14">
        <f t="shared" si="3"/>
        <v>33.722</v>
      </c>
      <c r="M7" s="14">
        <f t="shared" si="4"/>
        <v>67.444</v>
      </c>
    </row>
    <row r="8" spans="1:13" ht="15.75">
      <c r="A8" s="1">
        <v>5</v>
      </c>
      <c r="B8" s="66"/>
      <c r="C8" s="5" t="s">
        <v>6</v>
      </c>
      <c r="D8" s="1">
        <v>32</v>
      </c>
      <c r="E8" s="2">
        <v>11949</v>
      </c>
      <c r="F8" s="12">
        <v>50823</v>
      </c>
      <c r="G8" s="17">
        <v>1157</v>
      </c>
      <c r="H8" s="20">
        <f t="shared" si="0"/>
        <v>11570</v>
      </c>
      <c r="I8" s="14">
        <v>47.79600000000001</v>
      </c>
      <c r="J8" s="14">
        <f t="shared" si="1"/>
        <v>4.7796</v>
      </c>
      <c r="K8" s="14">
        <f t="shared" si="2"/>
        <v>19.1184</v>
      </c>
      <c r="L8" s="14">
        <f t="shared" si="3"/>
        <v>23.898000000000003</v>
      </c>
      <c r="M8" s="14">
        <f t="shared" si="4"/>
        <v>47.79600000000001</v>
      </c>
    </row>
    <row r="9" spans="1:13" ht="15.75">
      <c r="A9" s="1">
        <v>6</v>
      </c>
      <c r="B9" s="66"/>
      <c r="C9" s="5" t="s">
        <v>7</v>
      </c>
      <c r="D9" s="1">
        <v>20</v>
      </c>
      <c r="E9" s="2">
        <v>12027</v>
      </c>
      <c r="F9" s="12">
        <v>60313</v>
      </c>
      <c r="G9" s="17">
        <v>1058</v>
      </c>
      <c r="H9" s="20">
        <f t="shared" si="0"/>
        <v>10580</v>
      </c>
      <c r="I9" s="14">
        <v>48.108000000000004</v>
      </c>
      <c r="J9" s="14">
        <f t="shared" si="1"/>
        <v>4.8108</v>
      </c>
      <c r="K9" s="14">
        <f t="shared" si="2"/>
        <v>19.2432</v>
      </c>
      <c r="L9" s="14">
        <f t="shared" si="3"/>
        <v>24.054000000000002</v>
      </c>
      <c r="M9" s="14">
        <f t="shared" si="4"/>
        <v>48.108000000000004</v>
      </c>
    </row>
    <row r="10" spans="1:13" ht="15.75">
      <c r="A10" s="1">
        <v>7</v>
      </c>
      <c r="B10" s="66"/>
      <c r="C10" s="5" t="s">
        <v>8</v>
      </c>
      <c r="D10" s="1">
        <v>30</v>
      </c>
      <c r="E10" s="2">
        <v>7085</v>
      </c>
      <c r="F10" s="12">
        <v>30221</v>
      </c>
      <c r="G10" s="19">
        <v>1319</v>
      </c>
      <c r="H10" s="20">
        <f t="shared" si="0"/>
        <v>13190</v>
      </c>
      <c r="I10" s="14">
        <v>28.34</v>
      </c>
      <c r="J10" s="14">
        <f t="shared" si="1"/>
        <v>2.8339999999999996</v>
      </c>
      <c r="K10" s="14">
        <f t="shared" si="2"/>
        <v>11.335999999999999</v>
      </c>
      <c r="L10" s="14">
        <f t="shared" si="3"/>
        <v>14.17</v>
      </c>
      <c r="M10" s="14">
        <f t="shared" si="4"/>
        <v>28.34</v>
      </c>
    </row>
    <row r="11" spans="1:13" ht="15.75">
      <c r="A11" s="1">
        <v>8</v>
      </c>
      <c r="B11" s="66"/>
      <c r="C11" s="5" t="s">
        <v>9</v>
      </c>
      <c r="D11" s="1">
        <v>20</v>
      </c>
      <c r="E11" s="8">
        <v>9641.555555555555</v>
      </c>
      <c r="F11" s="12">
        <f>E11*4.5</f>
        <v>43387</v>
      </c>
      <c r="G11" s="17">
        <v>578</v>
      </c>
      <c r="H11" s="20">
        <f t="shared" si="0"/>
        <v>5780</v>
      </c>
      <c r="I11" s="14">
        <v>38.566222222222216</v>
      </c>
      <c r="J11" s="14">
        <f t="shared" si="1"/>
        <v>3.8566222222222213</v>
      </c>
      <c r="K11" s="14">
        <f t="shared" si="2"/>
        <v>15.426488888888885</v>
      </c>
      <c r="L11" s="14">
        <f t="shared" si="3"/>
        <v>19.283111111111108</v>
      </c>
      <c r="M11" s="14">
        <f t="shared" si="4"/>
        <v>38.566222222222216</v>
      </c>
    </row>
    <row r="12" spans="1:13" ht="15.75">
      <c r="A12" s="1">
        <v>9</v>
      </c>
      <c r="B12" s="66"/>
      <c r="C12" s="5" t="s">
        <v>10</v>
      </c>
      <c r="D12" s="1">
        <v>27</v>
      </c>
      <c r="E12" s="8">
        <v>4321.111111111111</v>
      </c>
      <c r="F12" s="12">
        <f>E12*4.5</f>
        <v>19445</v>
      </c>
      <c r="G12" s="17">
        <v>419</v>
      </c>
      <c r="H12" s="20">
        <f t="shared" si="0"/>
        <v>4190</v>
      </c>
      <c r="I12" s="14">
        <v>17.284444444444446</v>
      </c>
      <c r="J12" s="14">
        <f t="shared" si="1"/>
        <v>1.7284444444444447</v>
      </c>
      <c r="K12" s="14">
        <f t="shared" si="2"/>
        <v>6.913777777777779</v>
      </c>
      <c r="L12" s="14">
        <f t="shared" si="3"/>
        <v>8.642222222222223</v>
      </c>
      <c r="M12" s="14">
        <f t="shared" si="4"/>
        <v>17.284444444444446</v>
      </c>
    </row>
    <row r="13" spans="1:13" ht="15.75">
      <c r="A13" s="1">
        <v>10</v>
      </c>
      <c r="B13" s="66"/>
      <c r="C13" s="5" t="s">
        <v>11</v>
      </c>
      <c r="D13" s="1">
        <v>16</v>
      </c>
      <c r="E13" s="1">
        <v>5464</v>
      </c>
      <c r="F13" s="12">
        <f>E13*4.5</f>
        <v>24588</v>
      </c>
      <c r="G13" s="17">
        <v>486</v>
      </c>
      <c r="H13" s="20">
        <f t="shared" si="0"/>
        <v>4860</v>
      </c>
      <c r="I13" s="14">
        <v>21.855999999999998</v>
      </c>
      <c r="J13" s="14">
        <f t="shared" si="1"/>
        <v>2.1856</v>
      </c>
      <c r="K13" s="14">
        <f t="shared" si="2"/>
        <v>8.7424</v>
      </c>
      <c r="L13" s="14">
        <f t="shared" si="3"/>
        <v>10.927999999999999</v>
      </c>
      <c r="M13" s="14">
        <f t="shared" si="4"/>
        <v>21.855999999999998</v>
      </c>
    </row>
    <row r="14" spans="1:13" ht="15.75">
      <c r="A14" s="1">
        <v>11</v>
      </c>
      <c r="B14" s="66"/>
      <c r="C14" s="5" t="s">
        <v>12</v>
      </c>
      <c r="D14" s="1">
        <v>24</v>
      </c>
      <c r="E14" s="8">
        <v>5018.888888888889</v>
      </c>
      <c r="F14" s="12">
        <f>E14*4.5</f>
        <v>22585</v>
      </c>
      <c r="G14" s="19">
        <v>393</v>
      </c>
      <c r="H14" s="20">
        <f t="shared" si="0"/>
        <v>3930</v>
      </c>
      <c r="I14" s="14">
        <v>20.075555555555553</v>
      </c>
      <c r="J14" s="14">
        <f t="shared" si="1"/>
        <v>2.0075555555555553</v>
      </c>
      <c r="K14" s="14">
        <f t="shared" si="2"/>
        <v>8.030222222222221</v>
      </c>
      <c r="L14" s="14">
        <f t="shared" si="3"/>
        <v>10.037777777777777</v>
      </c>
      <c r="M14" s="14">
        <f t="shared" si="4"/>
        <v>20.075555555555553</v>
      </c>
    </row>
    <row r="15" spans="1:13" ht="15.75">
      <c r="A15" s="1">
        <v>12</v>
      </c>
      <c r="B15" s="66"/>
      <c r="C15" s="5" t="s">
        <v>13</v>
      </c>
      <c r="D15" s="1">
        <v>12</v>
      </c>
      <c r="E15" s="8">
        <v>8424.888888888889</v>
      </c>
      <c r="F15" s="12">
        <f>E15*4.5</f>
        <v>37912</v>
      </c>
      <c r="G15" s="17">
        <v>718</v>
      </c>
      <c r="H15" s="20">
        <f t="shared" si="0"/>
        <v>7180</v>
      </c>
      <c r="I15" s="14">
        <v>33.699555555555555</v>
      </c>
      <c r="J15" s="14">
        <f t="shared" si="1"/>
        <v>3.3699555555555554</v>
      </c>
      <c r="K15" s="14">
        <f t="shared" si="2"/>
        <v>13.479822222222221</v>
      </c>
      <c r="L15" s="14">
        <f t="shared" si="3"/>
        <v>16.849777777777778</v>
      </c>
      <c r="M15" s="14">
        <f t="shared" si="4"/>
        <v>33.699555555555555</v>
      </c>
    </row>
    <row r="16" spans="1:13" ht="15.75">
      <c r="A16" s="6"/>
      <c r="B16" s="7" t="s">
        <v>0</v>
      </c>
      <c r="C16" s="9"/>
      <c r="D16" s="6">
        <f>SUM(D4:D15)</f>
        <v>386</v>
      </c>
      <c r="E16" s="10">
        <f>SUM(E4:E15)</f>
        <v>142357.44444444444</v>
      </c>
      <c r="F16" s="13">
        <f>SUM(F4:F15)</f>
        <v>624145</v>
      </c>
      <c r="G16" s="6">
        <v>15004</v>
      </c>
      <c r="H16" s="42">
        <f t="shared" si="0"/>
        <v>150040</v>
      </c>
      <c r="I16" s="43">
        <v>569.4297777777778</v>
      </c>
      <c r="J16" s="14">
        <f t="shared" si="1"/>
        <v>56.94297777777778</v>
      </c>
      <c r="K16" s="14">
        <f t="shared" si="2"/>
        <v>227.7719111111111</v>
      </c>
      <c r="L16" s="14">
        <f t="shared" si="3"/>
        <v>284.7148888888889</v>
      </c>
      <c r="M16" s="14">
        <f t="shared" si="4"/>
        <v>569.4297777777778</v>
      </c>
    </row>
    <row r="17" spans="1:13" ht="15.75">
      <c r="A17" s="1">
        <v>13</v>
      </c>
      <c r="B17" s="66" t="s">
        <v>14</v>
      </c>
      <c r="C17" s="5" t="s">
        <v>15</v>
      </c>
      <c r="D17" s="1">
        <v>81</v>
      </c>
      <c r="E17" s="3">
        <v>12075</v>
      </c>
      <c r="F17" s="12">
        <v>48166</v>
      </c>
      <c r="G17" s="17">
        <v>2054</v>
      </c>
      <c r="H17" s="20">
        <f t="shared" si="0"/>
        <v>20540</v>
      </c>
      <c r="I17" s="14">
        <v>48.3</v>
      </c>
      <c r="J17" s="14">
        <f t="shared" si="1"/>
        <v>4.83</v>
      </c>
      <c r="K17" s="14">
        <f t="shared" si="2"/>
        <v>19.32</v>
      </c>
      <c r="L17" s="14">
        <f t="shared" si="3"/>
        <v>24.15</v>
      </c>
      <c r="M17" s="14">
        <f t="shared" si="4"/>
        <v>48.3</v>
      </c>
    </row>
    <row r="18" spans="1:13" ht="15.75">
      <c r="A18" s="1">
        <v>14</v>
      </c>
      <c r="B18" s="66"/>
      <c r="C18" s="5" t="s">
        <v>16</v>
      </c>
      <c r="D18" s="1">
        <v>42</v>
      </c>
      <c r="E18" s="3">
        <v>7354</v>
      </c>
      <c r="F18" s="12">
        <v>29866</v>
      </c>
      <c r="G18" s="17">
        <v>1870</v>
      </c>
      <c r="H18" s="20">
        <f t="shared" si="0"/>
        <v>18700</v>
      </c>
      <c r="I18" s="14">
        <v>29.416</v>
      </c>
      <c r="J18" s="14">
        <f t="shared" si="1"/>
        <v>2.9415999999999998</v>
      </c>
      <c r="K18" s="14">
        <f t="shared" si="2"/>
        <v>11.766399999999999</v>
      </c>
      <c r="L18" s="14">
        <f t="shared" si="3"/>
        <v>14.707999999999998</v>
      </c>
      <c r="M18" s="14">
        <f t="shared" si="4"/>
        <v>29.415999999999997</v>
      </c>
    </row>
    <row r="19" spans="1:13" ht="15.75">
      <c r="A19" s="1">
        <v>15</v>
      </c>
      <c r="B19" s="66"/>
      <c r="C19" s="5" t="s">
        <v>17</v>
      </c>
      <c r="D19" s="1">
        <v>20</v>
      </c>
      <c r="E19" s="3">
        <v>3410</v>
      </c>
      <c r="F19" s="12">
        <v>14974</v>
      </c>
      <c r="G19" s="17">
        <v>1021</v>
      </c>
      <c r="H19" s="20">
        <f t="shared" si="0"/>
        <v>10210</v>
      </c>
      <c r="I19" s="14">
        <v>13.64</v>
      </c>
      <c r="J19" s="14">
        <f t="shared" si="1"/>
        <v>1.3639999999999999</v>
      </c>
      <c r="K19" s="14">
        <f t="shared" si="2"/>
        <v>5.4559999999999995</v>
      </c>
      <c r="L19" s="14">
        <f t="shared" si="3"/>
        <v>6.819999999999999</v>
      </c>
      <c r="M19" s="14">
        <f t="shared" si="4"/>
        <v>13.639999999999999</v>
      </c>
    </row>
    <row r="20" spans="1:13" ht="15.75">
      <c r="A20" s="1">
        <v>16</v>
      </c>
      <c r="B20" s="66"/>
      <c r="C20" s="5" t="s">
        <v>18</v>
      </c>
      <c r="D20" s="1">
        <v>38</v>
      </c>
      <c r="E20" s="3">
        <v>4885</v>
      </c>
      <c r="F20" s="12">
        <v>21356</v>
      </c>
      <c r="G20" s="17">
        <v>884</v>
      </c>
      <c r="H20" s="20">
        <f t="shared" si="0"/>
        <v>8840</v>
      </c>
      <c r="I20" s="14">
        <v>19.54</v>
      </c>
      <c r="J20" s="14">
        <f t="shared" si="1"/>
        <v>1.954</v>
      </c>
      <c r="K20" s="14">
        <f t="shared" si="2"/>
        <v>7.816</v>
      </c>
      <c r="L20" s="14">
        <f t="shared" si="3"/>
        <v>9.77</v>
      </c>
      <c r="M20" s="14">
        <f t="shared" si="4"/>
        <v>19.54</v>
      </c>
    </row>
    <row r="21" spans="1:13" ht="15.75">
      <c r="A21" s="1">
        <v>17</v>
      </c>
      <c r="B21" s="66"/>
      <c r="C21" s="5" t="s">
        <v>19</v>
      </c>
      <c r="D21" s="1">
        <v>55</v>
      </c>
      <c r="E21" s="3">
        <v>6465</v>
      </c>
      <c r="F21" s="12">
        <v>26099</v>
      </c>
      <c r="G21" s="17">
        <v>893</v>
      </c>
      <c r="H21" s="20">
        <f t="shared" si="0"/>
        <v>8930</v>
      </c>
      <c r="I21" s="14">
        <v>25.86</v>
      </c>
      <c r="J21" s="14">
        <f t="shared" si="1"/>
        <v>2.586</v>
      </c>
      <c r="K21" s="14">
        <f t="shared" si="2"/>
        <v>10.344</v>
      </c>
      <c r="L21" s="14">
        <f t="shared" si="3"/>
        <v>12.93</v>
      </c>
      <c r="M21" s="14">
        <f t="shared" si="4"/>
        <v>25.86</v>
      </c>
    </row>
    <row r="22" spans="1:13" ht="15.75">
      <c r="A22" s="1">
        <v>18</v>
      </c>
      <c r="B22" s="66"/>
      <c r="C22" s="5" t="s">
        <v>20</v>
      </c>
      <c r="D22" s="1">
        <v>42</v>
      </c>
      <c r="E22" s="3">
        <v>7520</v>
      </c>
      <c r="F22" s="12">
        <v>31320</v>
      </c>
      <c r="G22" s="17">
        <v>1026</v>
      </c>
      <c r="H22" s="20">
        <f t="shared" si="0"/>
        <v>10260</v>
      </c>
      <c r="I22" s="14">
        <v>30.08</v>
      </c>
      <c r="J22" s="14">
        <f t="shared" si="1"/>
        <v>3.0079999999999996</v>
      </c>
      <c r="K22" s="14">
        <f t="shared" si="2"/>
        <v>12.031999999999998</v>
      </c>
      <c r="L22" s="14">
        <f t="shared" si="3"/>
        <v>15.039999999999997</v>
      </c>
      <c r="M22" s="14">
        <f t="shared" si="4"/>
        <v>30.079999999999995</v>
      </c>
    </row>
    <row r="23" spans="1:13" ht="15.75">
      <c r="A23" s="1">
        <v>19</v>
      </c>
      <c r="B23" s="66"/>
      <c r="C23" s="5" t="s">
        <v>21</v>
      </c>
      <c r="D23" s="1">
        <v>81</v>
      </c>
      <c r="E23" s="3">
        <v>31680</v>
      </c>
      <c r="F23" s="12">
        <v>125425</v>
      </c>
      <c r="G23" s="17">
        <v>3637</v>
      </c>
      <c r="H23" s="20">
        <f t="shared" si="0"/>
        <v>36370</v>
      </c>
      <c r="I23" s="14">
        <v>126.72</v>
      </c>
      <c r="J23" s="14">
        <f t="shared" si="1"/>
        <v>12.671999999999999</v>
      </c>
      <c r="K23" s="14">
        <f t="shared" si="2"/>
        <v>50.687999999999995</v>
      </c>
      <c r="L23" s="14">
        <f t="shared" si="3"/>
        <v>63.35999999999999</v>
      </c>
      <c r="M23" s="14">
        <f t="shared" si="4"/>
        <v>126.71999999999998</v>
      </c>
    </row>
    <row r="24" spans="1:13" ht="15.75">
      <c r="A24" s="1">
        <v>20</v>
      </c>
      <c r="B24" s="66"/>
      <c r="C24" s="5" t="s">
        <v>22</v>
      </c>
      <c r="D24" s="1">
        <v>37</v>
      </c>
      <c r="E24" s="3">
        <v>6458</v>
      </c>
      <c r="F24" s="12">
        <v>27848</v>
      </c>
      <c r="G24" s="19">
        <v>885</v>
      </c>
      <c r="H24" s="20">
        <f t="shared" si="0"/>
        <v>8850</v>
      </c>
      <c r="I24" s="14">
        <v>25.831999999999997</v>
      </c>
      <c r="J24" s="14">
        <f t="shared" si="1"/>
        <v>2.5831999999999997</v>
      </c>
      <c r="K24" s="14">
        <f t="shared" si="2"/>
        <v>10.332799999999999</v>
      </c>
      <c r="L24" s="14">
        <f t="shared" si="3"/>
        <v>12.916</v>
      </c>
      <c r="M24" s="14">
        <f t="shared" si="4"/>
        <v>25.832</v>
      </c>
    </row>
    <row r="25" spans="1:13" ht="15.75">
      <c r="A25" s="6"/>
      <c r="B25" s="7" t="s">
        <v>0</v>
      </c>
      <c r="C25" s="9"/>
      <c r="D25" s="6">
        <f>SUM(D17:D24)</f>
        <v>396</v>
      </c>
      <c r="E25" s="6">
        <f>SUM(E17:E24)</f>
        <v>79847</v>
      </c>
      <c r="F25" s="13">
        <f>SUM(F17:F24)</f>
        <v>325054</v>
      </c>
      <c r="G25" s="6">
        <v>12270</v>
      </c>
      <c r="H25" s="42">
        <f t="shared" si="0"/>
        <v>122700</v>
      </c>
      <c r="I25" s="43">
        <v>319.388</v>
      </c>
      <c r="J25" s="14">
        <f t="shared" si="1"/>
        <v>31.938799999999997</v>
      </c>
      <c r="K25" s="14">
        <f t="shared" si="2"/>
        <v>127.75519999999999</v>
      </c>
      <c r="L25" s="14">
        <f t="shared" si="3"/>
        <v>159.694</v>
      </c>
      <c r="M25" s="14">
        <f t="shared" si="4"/>
        <v>319.388</v>
      </c>
    </row>
    <row r="26" spans="1:13" ht="15.75">
      <c r="A26" s="1">
        <v>21</v>
      </c>
      <c r="B26" s="66" t="s">
        <v>23</v>
      </c>
      <c r="C26" s="5" t="s">
        <v>24</v>
      </c>
      <c r="D26" s="1">
        <v>202</v>
      </c>
      <c r="E26" s="3">
        <v>29433</v>
      </c>
      <c r="F26" s="12">
        <v>130096</v>
      </c>
      <c r="G26" s="19">
        <v>4545</v>
      </c>
      <c r="H26" s="20">
        <f t="shared" si="0"/>
        <v>45450</v>
      </c>
      <c r="I26" s="14">
        <v>117.73200000000001</v>
      </c>
      <c r="J26" s="14">
        <f t="shared" si="1"/>
        <v>11.773200000000001</v>
      </c>
      <c r="K26" s="14">
        <f t="shared" si="2"/>
        <v>47.092800000000004</v>
      </c>
      <c r="L26" s="14">
        <f t="shared" si="3"/>
        <v>58.86600000000001</v>
      </c>
      <c r="M26" s="14">
        <f t="shared" si="4"/>
        <v>117.73200000000001</v>
      </c>
    </row>
    <row r="27" spans="1:13" ht="31.5">
      <c r="A27" s="1">
        <v>22</v>
      </c>
      <c r="B27" s="66"/>
      <c r="C27" s="5" t="s">
        <v>25</v>
      </c>
      <c r="D27" s="1">
        <v>23</v>
      </c>
      <c r="E27" s="3">
        <v>4844</v>
      </c>
      <c r="F27" s="12">
        <v>20117</v>
      </c>
      <c r="G27" s="19">
        <v>757</v>
      </c>
      <c r="H27" s="20">
        <f t="shared" si="0"/>
        <v>7570</v>
      </c>
      <c r="I27" s="14">
        <v>19.375999999999998</v>
      </c>
      <c r="J27" s="14">
        <f t="shared" si="1"/>
        <v>1.9375999999999998</v>
      </c>
      <c r="K27" s="14">
        <f t="shared" si="2"/>
        <v>7.750399999999999</v>
      </c>
      <c r="L27" s="14">
        <f t="shared" si="3"/>
        <v>9.687999999999999</v>
      </c>
      <c r="M27" s="14">
        <f t="shared" si="4"/>
        <v>19.375999999999998</v>
      </c>
    </row>
    <row r="28" spans="1:13" ht="15.75">
      <c r="A28" s="1">
        <v>23</v>
      </c>
      <c r="B28" s="66"/>
      <c r="C28" s="5" t="s">
        <v>26</v>
      </c>
      <c r="D28" s="1">
        <v>55</v>
      </c>
      <c r="E28" s="3">
        <v>12444</v>
      </c>
      <c r="F28" s="12">
        <v>52180</v>
      </c>
      <c r="G28" s="19">
        <v>2431</v>
      </c>
      <c r="H28" s="20">
        <f t="shared" si="0"/>
        <v>24310</v>
      </c>
      <c r="I28" s="14">
        <v>49.776</v>
      </c>
      <c r="J28" s="14">
        <f t="shared" si="1"/>
        <v>4.977600000000001</v>
      </c>
      <c r="K28" s="14">
        <f t="shared" si="2"/>
        <v>19.910400000000003</v>
      </c>
      <c r="L28" s="14">
        <f t="shared" si="3"/>
        <v>24.888</v>
      </c>
      <c r="M28" s="14">
        <f t="shared" si="4"/>
        <v>49.776</v>
      </c>
    </row>
    <row r="29" spans="1:13" ht="15.75">
      <c r="A29" s="1">
        <v>24</v>
      </c>
      <c r="B29" s="66"/>
      <c r="C29" s="5" t="s">
        <v>27</v>
      </c>
      <c r="D29" s="1">
        <v>33</v>
      </c>
      <c r="E29" s="3">
        <v>8951</v>
      </c>
      <c r="F29" s="12">
        <v>40850</v>
      </c>
      <c r="G29" s="19">
        <v>986</v>
      </c>
      <c r="H29" s="20">
        <f t="shared" si="0"/>
        <v>9860</v>
      </c>
      <c r="I29" s="14">
        <v>35.804</v>
      </c>
      <c r="J29" s="14">
        <f t="shared" si="1"/>
        <v>3.5804</v>
      </c>
      <c r="K29" s="14">
        <f t="shared" si="2"/>
        <v>14.3216</v>
      </c>
      <c r="L29" s="14">
        <f t="shared" si="3"/>
        <v>17.902</v>
      </c>
      <c r="M29" s="14">
        <f t="shared" si="4"/>
        <v>35.804</v>
      </c>
    </row>
    <row r="30" spans="1:13" ht="15.75">
      <c r="A30" s="1">
        <v>25</v>
      </c>
      <c r="B30" s="66"/>
      <c r="C30" s="5" t="s">
        <v>28</v>
      </c>
      <c r="D30" s="1">
        <v>30</v>
      </c>
      <c r="E30" s="3">
        <v>13054</v>
      </c>
      <c r="F30" s="12">
        <v>51570</v>
      </c>
      <c r="G30" s="19">
        <v>1225</v>
      </c>
      <c r="H30" s="20">
        <f t="shared" si="0"/>
        <v>12250</v>
      </c>
      <c r="I30" s="14">
        <v>52.216</v>
      </c>
      <c r="J30" s="14">
        <f t="shared" si="1"/>
        <v>5.2216</v>
      </c>
      <c r="K30" s="14">
        <f t="shared" si="2"/>
        <v>20.8864</v>
      </c>
      <c r="L30" s="14">
        <f t="shared" si="3"/>
        <v>26.107999999999997</v>
      </c>
      <c r="M30" s="14">
        <f t="shared" si="4"/>
        <v>52.215999999999994</v>
      </c>
    </row>
    <row r="31" spans="1:13" ht="15.75">
      <c r="A31" s="1">
        <v>26</v>
      </c>
      <c r="B31" s="66"/>
      <c r="C31" s="5" t="s">
        <v>29</v>
      </c>
      <c r="D31" s="1">
        <v>19</v>
      </c>
      <c r="E31" s="3">
        <v>3515</v>
      </c>
      <c r="F31" s="12">
        <v>15512</v>
      </c>
      <c r="G31" s="19">
        <v>689</v>
      </c>
      <c r="H31" s="20">
        <f t="shared" si="0"/>
        <v>6890</v>
      </c>
      <c r="I31" s="14">
        <v>14.06</v>
      </c>
      <c r="J31" s="14">
        <f t="shared" si="1"/>
        <v>1.4060000000000001</v>
      </c>
      <c r="K31" s="14">
        <f t="shared" si="2"/>
        <v>5.6240000000000006</v>
      </c>
      <c r="L31" s="14">
        <f t="shared" si="3"/>
        <v>7.03</v>
      </c>
      <c r="M31" s="14">
        <f t="shared" si="4"/>
        <v>14.06</v>
      </c>
    </row>
    <row r="32" spans="1:13" ht="15.75">
      <c r="A32" s="1">
        <v>27</v>
      </c>
      <c r="B32" s="66"/>
      <c r="C32" s="5" t="s">
        <v>30</v>
      </c>
      <c r="D32" s="1">
        <v>90</v>
      </c>
      <c r="E32" s="3">
        <v>10635</v>
      </c>
      <c r="F32" s="12">
        <v>44584</v>
      </c>
      <c r="G32" s="19">
        <v>1132</v>
      </c>
      <c r="H32" s="20">
        <f t="shared" si="0"/>
        <v>11320</v>
      </c>
      <c r="I32" s="14">
        <v>42.54</v>
      </c>
      <c r="J32" s="14">
        <f t="shared" si="1"/>
        <v>4.254</v>
      </c>
      <c r="K32" s="14">
        <f t="shared" si="2"/>
        <v>17.016</v>
      </c>
      <c r="L32" s="14">
        <f t="shared" si="3"/>
        <v>21.27</v>
      </c>
      <c r="M32" s="14">
        <f t="shared" si="4"/>
        <v>42.54</v>
      </c>
    </row>
    <row r="33" spans="1:13" ht="15.75">
      <c r="A33" s="1">
        <v>28</v>
      </c>
      <c r="B33" s="66"/>
      <c r="C33" s="5" t="s">
        <v>31</v>
      </c>
      <c r="D33" s="1">
        <v>38</v>
      </c>
      <c r="E33" s="8">
        <v>8886.888888888889</v>
      </c>
      <c r="F33" s="12">
        <f>E33*4.5</f>
        <v>39991</v>
      </c>
      <c r="G33" s="19">
        <v>747</v>
      </c>
      <c r="H33" s="20">
        <f t="shared" si="0"/>
        <v>7470</v>
      </c>
      <c r="I33" s="14">
        <v>35.547555555555554</v>
      </c>
      <c r="J33" s="14">
        <f t="shared" si="1"/>
        <v>3.5547555555555554</v>
      </c>
      <c r="K33" s="14">
        <f t="shared" si="2"/>
        <v>14.219022222222222</v>
      </c>
      <c r="L33" s="14">
        <f t="shared" si="3"/>
        <v>17.773777777777777</v>
      </c>
      <c r="M33" s="14">
        <f t="shared" si="4"/>
        <v>35.547555555555554</v>
      </c>
    </row>
    <row r="34" spans="1:13" ht="15.75">
      <c r="A34" s="1">
        <v>29</v>
      </c>
      <c r="B34" s="66"/>
      <c r="C34" s="5" t="s">
        <v>32</v>
      </c>
      <c r="D34" s="1">
        <v>25</v>
      </c>
      <c r="E34" s="8">
        <v>1402.6666666666667</v>
      </c>
      <c r="F34" s="12">
        <f>E34*4.5</f>
        <v>6312</v>
      </c>
      <c r="G34" s="19">
        <v>504</v>
      </c>
      <c r="H34" s="20">
        <f t="shared" si="0"/>
        <v>5040</v>
      </c>
      <c r="I34" s="14">
        <v>5.610666666666667</v>
      </c>
      <c r="J34" s="14">
        <f t="shared" si="1"/>
        <v>0.5610666666666666</v>
      </c>
      <c r="K34" s="14">
        <f t="shared" si="2"/>
        <v>2.2442666666666664</v>
      </c>
      <c r="L34" s="14">
        <f t="shared" si="3"/>
        <v>2.8053333333333335</v>
      </c>
      <c r="M34" s="14">
        <f t="shared" si="4"/>
        <v>5.610666666666667</v>
      </c>
    </row>
    <row r="35" spans="1:13" ht="15.75">
      <c r="A35" s="6"/>
      <c r="B35" s="7" t="s">
        <v>0</v>
      </c>
      <c r="C35" s="9"/>
      <c r="D35" s="6">
        <f>SUM(D26:D34)</f>
        <v>515</v>
      </c>
      <c r="E35" s="10">
        <f>SUM(E26:E34)</f>
        <v>93165.55555555556</v>
      </c>
      <c r="F35" s="13">
        <f>SUM(F26:F34)</f>
        <v>401212</v>
      </c>
      <c r="G35" s="6">
        <v>13016</v>
      </c>
      <c r="H35" s="42">
        <f t="shared" si="0"/>
        <v>130160</v>
      </c>
      <c r="I35" s="43">
        <v>372.6622222222223</v>
      </c>
      <c r="J35" s="14">
        <f t="shared" si="1"/>
        <v>37.266222222222225</v>
      </c>
      <c r="K35" s="14">
        <f t="shared" si="2"/>
        <v>149.0648888888889</v>
      </c>
      <c r="L35" s="14">
        <f t="shared" si="3"/>
        <v>186.33111111111114</v>
      </c>
      <c r="M35" s="14">
        <f t="shared" si="4"/>
        <v>372.6622222222223</v>
      </c>
    </row>
    <row r="36" spans="1:13" ht="15.75">
      <c r="A36" s="1">
        <v>30</v>
      </c>
      <c r="B36" s="66" t="s">
        <v>33</v>
      </c>
      <c r="C36" s="5" t="s">
        <v>34</v>
      </c>
      <c r="D36" s="1">
        <v>32</v>
      </c>
      <c r="E36" s="3">
        <v>4516</v>
      </c>
      <c r="F36" s="12">
        <v>16512</v>
      </c>
      <c r="G36" s="17">
        <v>709</v>
      </c>
      <c r="H36" s="20">
        <f t="shared" si="0"/>
        <v>7090</v>
      </c>
      <c r="I36" s="14">
        <v>18.064</v>
      </c>
      <c r="J36" s="14">
        <f t="shared" si="1"/>
        <v>1.8064</v>
      </c>
      <c r="K36" s="14">
        <f t="shared" si="2"/>
        <v>7.2256</v>
      </c>
      <c r="L36" s="14">
        <f t="shared" si="3"/>
        <v>9.032</v>
      </c>
      <c r="M36" s="14">
        <f t="shared" si="4"/>
        <v>18.064</v>
      </c>
    </row>
    <row r="37" spans="1:13" ht="15.75">
      <c r="A37" s="1">
        <v>31</v>
      </c>
      <c r="B37" s="66"/>
      <c r="C37" s="5" t="s">
        <v>35</v>
      </c>
      <c r="D37" s="1">
        <v>102</v>
      </c>
      <c r="E37" s="3">
        <v>28829</v>
      </c>
      <c r="F37" s="12">
        <v>112038</v>
      </c>
      <c r="G37" s="17">
        <v>5372</v>
      </c>
      <c r="H37" s="20">
        <f t="shared" si="0"/>
        <v>53720</v>
      </c>
      <c r="I37" s="14">
        <v>115.316</v>
      </c>
      <c r="J37" s="14">
        <f t="shared" si="1"/>
        <v>11.5316</v>
      </c>
      <c r="K37" s="14">
        <f t="shared" si="2"/>
        <v>46.1264</v>
      </c>
      <c r="L37" s="14">
        <f t="shared" si="3"/>
        <v>57.658</v>
      </c>
      <c r="M37" s="14">
        <f t="shared" si="4"/>
        <v>115.316</v>
      </c>
    </row>
    <row r="38" spans="1:13" ht="15.75">
      <c r="A38" s="1">
        <v>32</v>
      </c>
      <c r="B38" s="66"/>
      <c r="C38" s="5" t="s">
        <v>36</v>
      </c>
      <c r="D38" s="1">
        <v>20</v>
      </c>
      <c r="E38" s="3">
        <v>6788</v>
      </c>
      <c r="F38" s="12">
        <v>24019</v>
      </c>
      <c r="G38" s="18">
        <v>979</v>
      </c>
      <c r="H38" s="20">
        <f t="shared" si="0"/>
        <v>9790</v>
      </c>
      <c r="I38" s="14">
        <v>27.151999999999997</v>
      </c>
      <c r="J38" s="14">
        <f t="shared" si="1"/>
        <v>2.7152</v>
      </c>
      <c r="K38" s="14">
        <f t="shared" si="2"/>
        <v>10.8608</v>
      </c>
      <c r="L38" s="14">
        <f t="shared" si="3"/>
        <v>13.575999999999999</v>
      </c>
      <c r="M38" s="14">
        <f t="shared" si="4"/>
        <v>27.151999999999997</v>
      </c>
    </row>
    <row r="39" spans="1:13" ht="15.75">
      <c r="A39" s="1">
        <v>33</v>
      </c>
      <c r="B39" s="66"/>
      <c r="C39" s="5" t="s">
        <v>37</v>
      </c>
      <c r="D39" s="1">
        <v>43</v>
      </c>
      <c r="E39" s="3">
        <v>9630</v>
      </c>
      <c r="F39" s="12">
        <v>33582</v>
      </c>
      <c r="G39" s="17">
        <v>817</v>
      </c>
      <c r="H39" s="20">
        <f t="shared" si="0"/>
        <v>8170</v>
      </c>
      <c r="I39" s="14">
        <v>38.52</v>
      </c>
      <c r="J39" s="14">
        <f t="shared" si="1"/>
        <v>3.8520000000000003</v>
      </c>
      <c r="K39" s="14">
        <f t="shared" si="2"/>
        <v>15.408000000000001</v>
      </c>
      <c r="L39" s="14">
        <f t="shared" si="3"/>
        <v>19.26</v>
      </c>
      <c r="M39" s="14">
        <f t="shared" si="4"/>
        <v>38.52</v>
      </c>
    </row>
    <row r="40" spans="1:13" ht="15.75">
      <c r="A40" s="1">
        <v>34</v>
      </c>
      <c r="B40" s="66"/>
      <c r="C40" s="5" t="s">
        <v>38</v>
      </c>
      <c r="D40" s="1">
        <v>36</v>
      </c>
      <c r="E40" s="3">
        <v>8152</v>
      </c>
      <c r="F40" s="12">
        <v>29486</v>
      </c>
      <c r="G40" s="17">
        <v>793</v>
      </c>
      <c r="H40" s="20">
        <f t="shared" si="0"/>
        <v>7930</v>
      </c>
      <c r="I40" s="14">
        <v>32.608000000000004</v>
      </c>
      <c r="J40" s="14">
        <f t="shared" si="1"/>
        <v>3.2608000000000006</v>
      </c>
      <c r="K40" s="14">
        <f t="shared" si="2"/>
        <v>13.043200000000002</v>
      </c>
      <c r="L40" s="14">
        <f t="shared" si="3"/>
        <v>16.304000000000002</v>
      </c>
      <c r="M40" s="14">
        <f t="shared" si="4"/>
        <v>32.608000000000004</v>
      </c>
    </row>
    <row r="41" spans="1:13" ht="15.75">
      <c r="A41" s="1">
        <v>35</v>
      </c>
      <c r="B41" s="66"/>
      <c r="C41" s="5" t="s">
        <v>39</v>
      </c>
      <c r="D41" s="1">
        <v>113</v>
      </c>
      <c r="E41" s="3">
        <v>37850</v>
      </c>
      <c r="F41" s="12">
        <v>143098</v>
      </c>
      <c r="G41" s="17">
        <v>5105</v>
      </c>
      <c r="H41" s="20">
        <f t="shared" si="0"/>
        <v>51050</v>
      </c>
      <c r="I41" s="14">
        <v>151.4</v>
      </c>
      <c r="J41" s="14">
        <f t="shared" si="1"/>
        <v>15.14</v>
      </c>
      <c r="K41" s="14">
        <f t="shared" si="2"/>
        <v>60.56</v>
      </c>
      <c r="L41" s="14">
        <f t="shared" si="3"/>
        <v>75.7</v>
      </c>
      <c r="M41" s="14">
        <f t="shared" si="4"/>
        <v>151.4</v>
      </c>
    </row>
    <row r="42" spans="1:13" ht="31.5">
      <c r="A42" s="1">
        <v>36</v>
      </c>
      <c r="B42" s="66"/>
      <c r="C42" s="5" t="s">
        <v>40</v>
      </c>
      <c r="D42" s="1">
        <v>34</v>
      </c>
      <c r="E42" s="3">
        <v>7206</v>
      </c>
      <c r="F42" s="12">
        <v>25170</v>
      </c>
      <c r="G42" s="17">
        <v>804</v>
      </c>
      <c r="H42" s="20">
        <f t="shared" si="0"/>
        <v>8040</v>
      </c>
      <c r="I42" s="14">
        <v>28.824</v>
      </c>
      <c r="J42" s="14">
        <f t="shared" si="1"/>
        <v>2.8824</v>
      </c>
      <c r="K42" s="14">
        <f t="shared" si="2"/>
        <v>11.5296</v>
      </c>
      <c r="L42" s="14">
        <f t="shared" si="3"/>
        <v>14.411999999999999</v>
      </c>
      <c r="M42" s="14">
        <f t="shared" si="4"/>
        <v>28.823999999999998</v>
      </c>
    </row>
    <row r="43" spans="1:13" ht="15.75">
      <c r="A43" s="1">
        <v>37</v>
      </c>
      <c r="B43" s="66"/>
      <c r="C43" s="5" t="s">
        <v>41</v>
      </c>
      <c r="D43" s="1">
        <v>30</v>
      </c>
      <c r="E43" s="3">
        <v>9260</v>
      </c>
      <c r="F43" s="12">
        <v>32869</v>
      </c>
      <c r="G43" s="17">
        <v>806</v>
      </c>
      <c r="H43" s="20">
        <f t="shared" si="0"/>
        <v>8060</v>
      </c>
      <c r="I43" s="14">
        <v>37.04</v>
      </c>
      <c r="J43" s="14">
        <f t="shared" si="1"/>
        <v>3.704</v>
      </c>
      <c r="K43" s="14">
        <f t="shared" si="2"/>
        <v>14.816</v>
      </c>
      <c r="L43" s="14">
        <f t="shared" si="3"/>
        <v>18.52</v>
      </c>
      <c r="M43" s="14">
        <f t="shared" si="4"/>
        <v>37.04</v>
      </c>
    </row>
    <row r="44" spans="1:13" ht="15.75">
      <c r="A44" s="1">
        <v>38</v>
      </c>
      <c r="B44" s="66"/>
      <c r="C44" s="5" t="s">
        <v>42</v>
      </c>
      <c r="D44" s="1">
        <v>32</v>
      </c>
      <c r="E44" s="3">
        <v>8488</v>
      </c>
      <c r="F44" s="12">
        <v>31461</v>
      </c>
      <c r="G44" s="17">
        <v>716</v>
      </c>
      <c r="H44" s="20">
        <f t="shared" si="0"/>
        <v>7160</v>
      </c>
      <c r="I44" s="14">
        <v>33.952</v>
      </c>
      <c r="J44" s="14">
        <f t="shared" si="1"/>
        <v>3.3952</v>
      </c>
      <c r="K44" s="14">
        <f t="shared" si="2"/>
        <v>13.5808</v>
      </c>
      <c r="L44" s="14">
        <f t="shared" si="3"/>
        <v>16.976</v>
      </c>
      <c r="M44" s="14">
        <f t="shared" si="4"/>
        <v>33.952</v>
      </c>
    </row>
    <row r="45" spans="1:13" ht="15.75">
      <c r="A45" s="1">
        <v>39</v>
      </c>
      <c r="B45" s="66"/>
      <c r="C45" s="5" t="s">
        <v>43</v>
      </c>
      <c r="D45" s="1">
        <v>16</v>
      </c>
      <c r="E45" s="8">
        <v>5244.444444444444</v>
      </c>
      <c r="F45" s="12">
        <f>E45*4.5</f>
        <v>23600</v>
      </c>
      <c r="G45" s="19">
        <v>482</v>
      </c>
      <c r="H45" s="20">
        <f t="shared" si="0"/>
        <v>4820</v>
      </c>
      <c r="I45" s="14">
        <v>20.977777777777778</v>
      </c>
      <c r="J45" s="14">
        <f t="shared" si="1"/>
        <v>2.097777777777778</v>
      </c>
      <c r="K45" s="14">
        <f t="shared" si="2"/>
        <v>8.391111111111112</v>
      </c>
      <c r="L45" s="14">
        <f t="shared" si="3"/>
        <v>10.488888888888889</v>
      </c>
      <c r="M45" s="14">
        <f t="shared" si="4"/>
        <v>20.977777777777778</v>
      </c>
    </row>
    <row r="46" spans="1:13" ht="15.75">
      <c r="A46" s="1">
        <v>40</v>
      </c>
      <c r="B46" s="66"/>
      <c r="C46" s="5" t="s">
        <v>44</v>
      </c>
      <c r="D46" s="1">
        <v>10</v>
      </c>
      <c r="E46" s="8">
        <v>7160.444444444444</v>
      </c>
      <c r="F46" s="12">
        <f>E46*4.5</f>
        <v>32222</v>
      </c>
      <c r="G46" s="17">
        <v>553</v>
      </c>
      <c r="H46" s="20">
        <f t="shared" si="0"/>
        <v>5530</v>
      </c>
      <c r="I46" s="14">
        <v>28.64177777777778</v>
      </c>
      <c r="J46" s="14">
        <f t="shared" si="1"/>
        <v>2.864177777777778</v>
      </c>
      <c r="K46" s="14">
        <f t="shared" si="2"/>
        <v>11.456711111111112</v>
      </c>
      <c r="L46" s="14">
        <f t="shared" si="3"/>
        <v>14.320888888888888</v>
      </c>
      <c r="M46" s="14">
        <f t="shared" si="4"/>
        <v>28.641777777777776</v>
      </c>
    </row>
    <row r="47" spans="1:13" ht="15.75">
      <c r="A47" s="1">
        <v>41</v>
      </c>
      <c r="B47" s="66"/>
      <c r="C47" s="5" t="s">
        <v>45</v>
      </c>
      <c r="D47" s="1">
        <v>18</v>
      </c>
      <c r="E47" s="8">
        <v>7203.111111111111</v>
      </c>
      <c r="F47" s="12">
        <f>E47*4.5</f>
        <v>32414</v>
      </c>
      <c r="G47" s="17">
        <v>750</v>
      </c>
      <c r="H47" s="20">
        <f t="shared" si="0"/>
        <v>7500</v>
      </c>
      <c r="I47" s="14">
        <v>28.812444444444445</v>
      </c>
      <c r="J47" s="14">
        <f t="shared" si="1"/>
        <v>2.8812444444444445</v>
      </c>
      <c r="K47" s="14">
        <f t="shared" si="2"/>
        <v>11.524977777777778</v>
      </c>
      <c r="L47" s="14">
        <f t="shared" si="3"/>
        <v>14.406222222222222</v>
      </c>
      <c r="M47" s="14">
        <f t="shared" si="4"/>
        <v>28.812444444444445</v>
      </c>
    </row>
    <row r="48" spans="1:13" ht="15.75">
      <c r="A48" s="6"/>
      <c r="B48" s="7" t="s">
        <v>0</v>
      </c>
      <c r="C48" s="9"/>
      <c r="D48" s="6">
        <f>SUM(D36:D47)</f>
        <v>486</v>
      </c>
      <c r="E48" s="6">
        <f>SUM(E36:E47)</f>
        <v>140327</v>
      </c>
      <c r="F48" s="13">
        <f>SUM(F36:F47)</f>
        <v>536471</v>
      </c>
      <c r="G48" s="6">
        <v>17886</v>
      </c>
      <c r="H48" s="42">
        <f t="shared" si="0"/>
        <v>178860</v>
      </c>
      <c r="I48" s="43">
        <v>561.308</v>
      </c>
      <c r="J48" s="14">
        <f t="shared" si="1"/>
        <v>56.1308</v>
      </c>
      <c r="K48" s="14">
        <f t="shared" si="2"/>
        <v>224.5232</v>
      </c>
      <c r="L48" s="14">
        <f t="shared" si="3"/>
        <v>280.654</v>
      </c>
      <c r="M48" s="14">
        <f t="shared" si="4"/>
        <v>561.308</v>
      </c>
    </row>
    <row r="49" spans="1:13" ht="15.75">
      <c r="A49" s="1">
        <v>42</v>
      </c>
      <c r="B49" s="66" t="s">
        <v>46</v>
      </c>
      <c r="C49" s="5" t="s">
        <v>47</v>
      </c>
      <c r="D49" s="1">
        <v>43</v>
      </c>
      <c r="E49" s="3">
        <v>2747</v>
      </c>
      <c r="F49" s="12">
        <v>10301</v>
      </c>
      <c r="G49" s="17">
        <v>1026</v>
      </c>
      <c r="H49" s="20">
        <f t="shared" si="0"/>
        <v>10260</v>
      </c>
      <c r="I49" s="14">
        <v>10.988</v>
      </c>
      <c r="J49" s="14">
        <f t="shared" si="1"/>
        <v>1.0988</v>
      </c>
      <c r="K49" s="14">
        <f t="shared" si="2"/>
        <v>4.3952</v>
      </c>
      <c r="L49" s="14">
        <f t="shared" si="3"/>
        <v>5.494</v>
      </c>
      <c r="M49" s="14">
        <f t="shared" si="4"/>
        <v>10.988</v>
      </c>
    </row>
    <row r="50" spans="1:13" ht="15.75">
      <c r="A50" s="1">
        <v>43</v>
      </c>
      <c r="B50" s="66"/>
      <c r="C50" s="5" t="s">
        <v>48</v>
      </c>
      <c r="D50" s="1">
        <v>44</v>
      </c>
      <c r="E50" s="3">
        <v>9613</v>
      </c>
      <c r="F50" s="12">
        <v>39107</v>
      </c>
      <c r="G50" s="17">
        <v>1566</v>
      </c>
      <c r="H50" s="20">
        <f t="shared" si="0"/>
        <v>15660</v>
      </c>
      <c r="I50" s="14">
        <v>38.452</v>
      </c>
      <c r="J50" s="14">
        <f t="shared" si="1"/>
        <v>3.8451999999999997</v>
      </c>
      <c r="K50" s="14">
        <f t="shared" si="2"/>
        <v>15.380799999999999</v>
      </c>
      <c r="L50" s="14">
        <f t="shared" si="3"/>
        <v>19.226</v>
      </c>
      <c r="M50" s="14">
        <f t="shared" si="4"/>
        <v>38.452</v>
      </c>
    </row>
    <row r="51" spans="1:13" ht="15.75">
      <c r="A51" s="1">
        <v>44</v>
      </c>
      <c r="B51" s="66"/>
      <c r="C51" s="5" t="s">
        <v>49</v>
      </c>
      <c r="D51" s="1">
        <v>170</v>
      </c>
      <c r="E51" s="3">
        <v>67529</v>
      </c>
      <c r="F51" s="12">
        <v>266500</v>
      </c>
      <c r="G51" s="17">
        <v>8078</v>
      </c>
      <c r="H51" s="20">
        <f t="shared" si="0"/>
        <v>80780</v>
      </c>
      <c r="I51" s="14">
        <v>270.116</v>
      </c>
      <c r="J51" s="14">
        <f t="shared" si="1"/>
        <v>27.011599999999998</v>
      </c>
      <c r="K51" s="14">
        <f t="shared" si="2"/>
        <v>108.04639999999999</v>
      </c>
      <c r="L51" s="14">
        <f t="shared" si="3"/>
        <v>135.058</v>
      </c>
      <c r="M51" s="14">
        <f t="shared" si="4"/>
        <v>270.116</v>
      </c>
    </row>
    <row r="52" spans="1:13" ht="15.75">
      <c r="A52" s="1">
        <v>45</v>
      </c>
      <c r="B52" s="66"/>
      <c r="C52" s="5" t="s">
        <v>50</v>
      </c>
      <c r="D52" s="1">
        <v>19</v>
      </c>
      <c r="E52" s="3">
        <v>6800</v>
      </c>
      <c r="F52" s="12">
        <v>26469</v>
      </c>
      <c r="G52" s="17">
        <v>924</v>
      </c>
      <c r="H52" s="20">
        <f t="shared" si="0"/>
        <v>9240</v>
      </c>
      <c r="I52" s="14">
        <v>27.2</v>
      </c>
      <c r="J52" s="14">
        <f t="shared" si="1"/>
        <v>2.72</v>
      </c>
      <c r="K52" s="14">
        <f t="shared" si="2"/>
        <v>10.88</v>
      </c>
      <c r="L52" s="14">
        <f t="shared" si="3"/>
        <v>13.600000000000001</v>
      </c>
      <c r="M52" s="14">
        <f t="shared" si="4"/>
        <v>27.200000000000003</v>
      </c>
    </row>
    <row r="53" spans="1:13" ht="15.75">
      <c r="A53" s="1">
        <v>46</v>
      </c>
      <c r="B53" s="66"/>
      <c r="C53" s="5" t="s">
        <v>51</v>
      </c>
      <c r="D53" s="1">
        <v>32</v>
      </c>
      <c r="E53" s="3">
        <v>12226</v>
      </c>
      <c r="F53" s="12">
        <v>47366</v>
      </c>
      <c r="G53" s="17">
        <v>939</v>
      </c>
      <c r="H53" s="20">
        <f t="shared" si="0"/>
        <v>9390</v>
      </c>
      <c r="I53" s="14">
        <v>48.903999999999996</v>
      </c>
      <c r="J53" s="14">
        <f t="shared" si="1"/>
        <v>4.8904</v>
      </c>
      <c r="K53" s="14">
        <f t="shared" si="2"/>
        <v>19.5616</v>
      </c>
      <c r="L53" s="14">
        <f t="shared" si="3"/>
        <v>24.451999999999998</v>
      </c>
      <c r="M53" s="14">
        <f t="shared" si="4"/>
        <v>48.903999999999996</v>
      </c>
    </row>
    <row r="54" spans="1:13" ht="31.5">
      <c r="A54" s="1">
        <v>47</v>
      </c>
      <c r="B54" s="66"/>
      <c r="C54" s="5" t="s">
        <v>52</v>
      </c>
      <c r="D54" s="1">
        <v>48</v>
      </c>
      <c r="E54" s="3">
        <v>21048</v>
      </c>
      <c r="F54" s="12">
        <v>88459</v>
      </c>
      <c r="G54" s="17">
        <v>1522</v>
      </c>
      <c r="H54" s="20">
        <f t="shared" si="0"/>
        <v>15220</v>
      </c>
      <c r="I54" s="14">
        <v>84.19200000000001</v>
      </c>
      <c r="J54" s="14">
        <f t="shared" si="1"/>
        <v>8.419200000000002</v>
      </c>
      <c r="K54" s="14">
        <f t="shared" si="2"/>
        <v>33.67680000000001</v>
      </c>
      <c r="L54" s="14">
        <f t="shared" si="3"/>
        <v>42.096000000000004</v>
      </c>
      <c r="M54" s="14">
        <f t="shared" si="4"/>
        <v>84.19200000000001</v>
      </c>
    </row>
    <row r="55" spans="1:13" ht="15.75">
      <c r="A55" s="1">
        <v>48</v>
      </c>
      <c r="B55" s="66"/>
      <c r="C55" s="5" t="s">
        <v>53</v>
      </c>
      <c r="D55" s="1">
        <v>27</v>
      </c>
      <c r="E55" s="3">
        <v>6174</v>
      </c>
      <c r="F55" s="12">
        <v>22421</v>
      </c>
      <c r="G55" s="17">
        <v>899</v>
      </c>
      <c r="H55" s="20">
        <f t="shared" si="0"/>
        <v>8990</v>
      </c>
      <c r="I55" s="14">
        <v>24.695999999999998</v>
      </c>
      <c r="J55" s="14">
        <f t="shared" si="1"/>
        <v>2.4696</v>
      </c>
      <c r="K55" s="14">
        <f t="shared" si="2"/>
        <v>9.8784</v>
      </c>
      <c r="L55" s="14">
        <f t="shared" si="3"/>
        <v>12.347999999999999</v>
      </c>
      <c r="M55" s="14">
        <f t="shared" si="4"/>
        <v>24.695999999999998</v>
      </c>
    </row>
    <row r="56" spans="1:13" ht="15.75">
      <c r="A56" s="1">
        <v>49</v>
      </c>
      <c r="B56" s="66"/>
      <c r="C56" s="5" t="s">
        <v>54</v>
      </c>
      <c r="D56" s="1">
        <v>27</v>
      </c>
      <c r="E56" s="3">
        <v>9964</v>
      </c>
      <c r="F56" s="12">
        <v>39805</v>
      </c>
      <c r="G56" s="17">
        <v>1057</v>
      </c>
      <c r="H56" s="20">
        <f t="shared" si="0"/>
        <v>10570</v>
      </c>
      <c r="I56" s="14">
        <v>39.856</v>
      </c>
      <c r="J56" s="14">
        <f t="shared" si="1"/>
        <v>3.9856000000000003</v>
      </c>
      <c r="K56" s="14">
        <f t="shared" si="2"/>
        <v>15.942400000000001</v>
      </c>
      <c r="L56" s="14">
        <f t="shared" si="3"/>
        <v>19.928</v>
      </c>
      <c r="M56" s="14">
        <f t="shared" si="4"/>
        <v>39.856</v>
      </c>
    </row>
    <row r="57" spans="1:13" ht="15.75">
      <c r="A57" s="1">
        <v>50</v>
      </c>
      <c r="B57" s="66"/>
      <c r="C57" s="5" t="s">
        <v>55</v>
      </c>
      <c r="D57" s="1">
        <v>24</v>
      </c>
      <c r="E57" s="3">
        <v>6066</v>
      </c>
      <c r="F57" s="12">
        <v>23364</v>
      </c>
      <c r="G57" s="17">
        <v>759</v>
      </c>
      <c r="H57" s="20">
        <f t="shared" si="0"/>
        <v>7590</v>
      </c>
      <c r="I57" s="14">
        <v>24.264</v>
      </c>
      <c r="J57" s="14">
        <f t="shared" si="1"/>
        <v>2.4264</v>
      </c>
      <c r="K57" s="14">
        <f t="shared" si="2"/>
        <v>9.7056</v>
      </c>
      <c r="L57" s="14">
        <f t="shared" si="3"/>
        <v>12.132</v>
      </c>
      <c r="M57" s="14">
        <f t="shared" si="4"/>
        <v>24.264</v>
      </c>
    </row>
    <row r="58" spans="1:13" ht="15.75">
      <c r="A58" s="1">
        <v>51</v>
      </c>
      <c r="B58" s="66"/>
      <c r="C58" s="5" t="s">
        <v>56</v>
      </c>
      <c r="D58" s="1">
        <v>45</v>
      </c>
      <c r="E58" s="3">
        <v>22244</v>
      </c>
      <c r="F58" s="12">
        <v>85269</v>
      </c>
      <c r="G58" s="17">
        <v>2406</v>
      </c>
      <c r="H58" s="20">
        <f t="shared" si="0"/>
        <v>24060</v>
      </c>
      <c r="I58" s="14">
        <v>88.976</v>
      </c>
      <c r="J58" s="14">
        <f t="shared" si="1"/>
        <v>8.8976</v>
      </c>
      <c r="K58" s="14">
        <f t="shared" si="2"/>
        <v>35.5904</v>
      </c>
      <c r="L58" s="14">
        <f t="shared" si="3"/>
        <v>44.488</v>
      </c>
      <c r="M58" s="14">
        <f t="shared" si="4"/>
        <v>88.976</v>
      </c>
    </row>
    <row r="59" spans="1:13" ht="15.75">
      <c r="A59" s="1">
        <v>52</v>
      </c>
      <c r="B59" s="66"/>
      <c r="C59" s="5" t="s">
        <v>57</v>
      </c>
      <c r="D59" s="1">
        <v>34</v>
      </c>
      <c r="E59" s="3">
        <v>6948</v>
      </c>
      <c r="F59" s="12">
        <v>28598</v>
      </c>
      <c r="G59" s="17">
        <v>948</v>
      </c>
      <c r="H59" s="20">
        <f t="shared" si="0"/>
        <v>9480</v>
      </c>
      <c r="I59" s="14">
        <v>27.791999999999998</v>
      </c>
      <c r="J59" s="14">
        <f t="shared" si="1"/>
        <v>2.7792</v>
      </c>
      <c r="K59" s="14">
        <f t="shared" si="2"/>
        <v>11.1168</v>
      </c>
      <c r="L59" s="14">
        <f t="shared" si="3"/>
        <v>13.896</v>
      </c>
      <c r="M59" s="14">
        <f t="shared" si="4"/>
        <v>27.792</v>
      </c>
    </row>
    <row r="60" spans="1:13" ht="15.75">
      <c r="A60" s="1">
        <v>53</v>
      </c>
      <c r="B60" s="66"/>
      <c r="C60" s="5" t="s">
        <v>58</v>
      </c>
      <c r="D60" s="1">
        <v>31</v>
      </c>
      <c r="E60" s="3">
        <v>5645</v>
      </c>
      <c r="F60" s="12">
        <v>22922</v>
      </c>
      <c r="G60" s="19">
        <v>899</v>
      </c>
      <c r="H60" s="20">
        <f t="shared" si="0"/>
        <v>8990</v>
      </c>
      <c r="I60" s="14">
        <v>22.58</v>
      </c>
      <c r="J60" s="14">
        <f t="shared" si="1"/>
        <v>2.2579999999999996</v>
      </c>
      <c r="K60" s="14">
        <f t="shared" si="2"/>
        <v>9.031999999999998</v>
      </c>
      <c r="L60" s="14">
        <f t="shared" si="3"/>
        <v>11.29</v>
      </c>
      <c r="M60" s="14">
        <f t="shared" si="4"/>
        <v>22.58</v>
      </c>
    </row>
    <row r="61" spans="1:13" ht="15.75">
      <c r="A61" s="1">
        <v>54</v>
      </c>
      <c r="B61" s="66"/>
      <c r="C61" s="5" t="s">
        <v>59</v>
      </c>
      <c r="D61" s="1">
        <v>19</v>
      </c>
      <c r="E61" s="3">
        <v>7793</v>
      </c>
      <c r="F61" s="12">
        <v>29478</v>
      </c>
      <c r="G61" s="17">
        <v>816</v>
      </c>
      <c r="H61" s="20">
        <f t="shared" si="0"/>
        <v>8160</v>
      </c>
      <c r="I61" s="14">
        <v>31.171999999999997</v>
      </c>
      <c r="J61" s="14">
        <f t="shared" si="1"/>
        <v>3.1172</v>
      </c>
      <c r="K61" s="14">
        <f t="shared" si="2"/>
        <v>12.4688</v>
      </c>
      <c r="L61" s="14">
        <f t="shared" si="3"/>
        <v>15.586</v>
      </c>
      <c r="M61" s="14">
        <f t="shared" si="4"/>
        <v>31.172</v>
      </c>
    </row>
    <row r="62" spans="1:13" ht="15.75">
      <c r="A62" s="6"/>
      <c r="B62" s="7" t="s">
        <v>0</v>
      </c>
      <c r="C62" s="9"/>
      <c r="D62" s="6">
        <f>SUM(D49:D61)</f>
        <v>563</v>
      </c>
      <c r="E62" s="6">
        <f>SUM(E49:E61)</f>
        <v>184797</v>
      </c>
      <c r="F62" s="13">
        <f>SUM(F49:F61)</f>
        <v>730059</v>
      </c>
      <c r="G62" s="6">
        <v>21781</v>
      </c>
      <c r="H62" s="42">
        <f t="shared" si="0"/>
        <v>217810</v>
      </c>
      <c r="I62" s="43">
        <v>739.188</v>
      </c>
      <c r="J62" s="14">
        <f t="shared" si="1"/>
        <v>73.91879999999999</v>
      </c>
      <c r="K62" s="14">
        <f t="shared" si="2"/>
        <v>295.67519999999996</v>
      </c>
      <c r="L62" s="14">
        <f t="shared" si="3"/>
        <v>369.594</v>
      </c>
      <c r="M62" s="14">
        <f t="shared" si="4"/>
        <v>739.188</v>
      </c>
    </row>
    <row r="63" spans="1:13" ht="15.75">
      <c r="A63" s="1">
        <v>55</v>
      </c>
      <c r="B63" s="63" t="s">
        <v>60</v>
      </c>
      <c r="C63" s="4" t="s">
        <v>122</v>
      </c>
      <c r="D63" s="1">
        <v>111</v>
      </c>
      <c r="E63" s="1">
        <v>123228</v>
      </c>
      <c r="F63" s="12">
        <v>451231</v>
      </c>
      <c r="G63" s="19">
        <v>11816</v>
      </c>
      <c r="H63" s="20">
        <f t="shared" si="0"/>
        <v>118160</v>
      </c>
      <c r="I63" s="14">
        <v>492.912</v>
      </c>
      <c r="J63" s="14">
        <f t="shared" si="1"/>
        <v>49.2912</v>
      </c>
      <c r="K63" s="14">
        <f t="shared" si="2"/>
        <v>197.1648</v>
      </c>
      <c r="L63" s="14">
        <f t="shared" si="3"/>
        <v>246.45600000000002</v>
      </c>
      <c r="M63" s="14">
        <f t="shared" si="4"/>
        <v>492.91200000000003</v>
      </c>
    </row>
    <row r="64" spans="1:13" ht="15.75">
      <c r="A64" s="1">
        <v>56</v>
      </c>
      <c r="B64" s="64"/>
      <c r="C64" s="5" t="s">
        <v>61</v>
      </c>
      <c r="D64" s="1">
        <v>48</v>
      </c>
      <c r="E64" s="3">
        <v>12330</v>
      </c>
      <c r="F64" s="12">
        <v>46587</v>
      </c>
      <c r="G64" s="17">
        <v>1657</v>
      </c>
      <c r="H64" s="20">
        <f t="shared" si="0"/>
        <v>16570</v>
      </c>
      <c r="I64" s="14">
        <v>49.32</v>
      </c>
      <c r="J64" s="14">
        <f t="shared" si="1"/>
        <v>4.932</v>
      </c>
      <c r="K64" s="14">
        <f t="shared" si="2"/>
        <v>19.728</v>
      </c>
      <c r="L64" s="14">
        <f t="shared" si="3"/>
        <v>24.66</v>
      </c>
      <c r="M64" s="14">
        <f t="shared" si="4"/>
        <v>49.32</v>
      </c>
    </row>
    <row r="65" spans="1:13" ht="15.75">
      <c r="A65" s="1">
        <v>57</v>
      </c>
      <c r="B65" s="64"/>
      <c r="C65" s="5" t="s">
        <v>62</v>
      </c>
      <c r="D65" s="1">
        <v>23</v>
      </c>
      <c r="E65" s="3">
        <v>6922</v>
      </c>
      <c r="F65" s="12">
        <v>26796</v>
      </c>
      <c r="G65" s="17">
        <v>870</v>
      </c>
      <c r="H65" s="20">
        <f t="shared" si="0"/>
        <v>8700</v>
      </c>
      <c r="I65" s="14">
        <v>27.688000000000002</v>
      </c>
      <c r="J65" s="14">
        <f t="shared" si="1"/>
        <v>2.7688</v>
      </c>
      <c r="K65" s="14">
        <f t="shared" si="2"/>
        <v>11.0752</v>
      </c>
      <c r="L65" s="14">
        <f t="shared" si="3"/>
        <v>13.844000000000001</v>
      </c>
      <c r="M65" s="14">
        <f t="shared" si="4"/>
        <v>27.688000000000002</v>
      </c>
    </row>
    <row r="66" spans="1:13" ht="15.75">
      <c r="A66" s="1">
        <v>58</v>
      </c>
      <c r="B66" s="64"/>
      <c r="C66" s="5" t="s">
        <v>63</v>
      </c>
      <c r="D66" s="1">
        <v>88</v>
      </c>
      <c r="E66" s="3">
        <v>24743</v>
      </c>
      <c r="F66" s="12">
        <v>91283</v>
      </c>
      <c r="G66" s="17">
        <v>3203</v>
      </c>
      <c r="H66" s="20">
        <f t="shared" si="0"/>
        <v>32030</v>
      </c>
      <c r="I66" s="14">
        <v>98.97200000000001</v>
      </c>
      <c r="J66" s="14">
        <f t="shared" si="1"/>
        <v>9.8972</v>
      </c>
      <c r="K66" s="14">
        <f t="shared" si="2"/>
        <v>39.5888</v>
      </c>
      <c r="L66" s="14">
        <f t="shared" si="3"/>
        <v>49.486000000000004</v>
      </c>
      <c r="M66" s="14">
        <f t="shared" si="4"/>
        <v>98.97200000000001</v>
      </c>
    </row>
    <row r="67" spans="1:13" ht="15.75">
      <c r="A67" s="1">
        <v>59</v>
      </c>
      <c r="B67" s="64"/>
      <c r="C67" s="5" t="s">
        <v>64</v>
      </c>
      <c r="D67" s="1">
        <v>28</v>
      </c>
      <c r="E67" s="3">
        <v>11360</v>
      </c>
      <c r="F67" s="12">
        <v>44311</v>
      </c>
      <c r="G67" s="17">
        <v>806</v>
      </c>
      <c r="H67" s="20">
        <f t="shared" si="0"/>
        <v>8060</v>
      </c>
      <c r="I67" s="14">
        <v>45.44</v>
      </c>
      <c r="J67" s="14">
        <f t="shared" si="1"/>
        <v>4.544</v>
      </c>
      <c r="K67" s="14">
        <f t="shared" si="2"/>
        <v>18.176</v>
      </c>
      <c r="L67" s="14">
        <f t="shared" si="3"/>
        <v>22.72</v>
      </c>
      <c r="M67" s="14">
        <f t="shared" si="4"/>
        <v>45.44</v>
      </c>
    </row>
    <row r="68" spans="1:13" ht="15.75">
      <c r="A68" s="1">
        <v>60</v>
      </c>
      <c r="B68" s="64"/>
      <c r="C68" s="5" t="s">
        <v>65</v>
      </c>
      <c r="D68" s="1">
        <v>28</v>
      </c>
      <c r="E68" s="3">
        <v>8141</v>
      </c>
      <c r="F68" s="12">
        <v>28868</v>
      </c>
      <c r="G68" s="17">
        <v>571</v>
      </c>
      <c r="H68" s="20">
        <f aca="true" t="shared" si="5" ref="H68:H127">SUM(G68*10)</f>
        <v>5710</v>
      </c>
      <c r="I68" s="14">
        <v>32.564</v>
      </c>
      <c r="J68" s="14">
        <f t="shared" si="1"/>
        <v>3.2563999999999997</v>
      </c>
      <c r="K68" s="14">
        <f t="shared" si="2"/>
        <v>13.025599999999999</v>
      </c>
      <c r="L68" s="14">
        <f t="shared" si="3"/>
        <v>16.282</v>
      </c>
      <c r="M68" s="14">
        <f t="shared" si="4"/>
        <v>32.564</v>
      </c>
    </row>
    <row r="69" spans="1:13" ht="15.75">
      <c r="A69" s="1">
        <v>61</v>
      </c>
      <c r="B69" s="64"/>
      <c r="C69" s="5" t="s">
        <v>66</v>
      </c>
      <c r="D69" s="1">
        <v>24</v>
      </c>
      <c r="E69" s="8">
        <v>8094</v>
      </c>
      <c r="F69" s="12">
        <f>E69*4.5</f>
        <v>36423</v>
      </c>
      <c r="G69" s="19">
        <v>630</v>
      </c>
      <c r="H69" s="20">
        <f t="shared" si="5"/>
        <v>6300</v>
      </c>
      <c r="I69" s="14">
        <v>32.376</v>
      </c>
      <c r="J69" s="14">
        <f aca="true" t="shared" si="6" ref="J69:J127">I69/100*10</f>
        <v>3.2376</v>
      </c>
      <c r="K69" s="14">
        <f aca="true" t="shared" si="7" ref="K69:K127">I69/100*40</f>
        <v>12.9504</v>
      </c>
      <c r="L69" s="14">
        <f aca="true" t="shared" si="8" ref="L69:L127">I69/100*50</f>
        <v>16.188</v>
      </c>
      <c r="M69" s="14">
        <f aca="true" t="shared" si="9" ref="M69:M127">I69/100*100</f>
        <v>32.376</v>
      </c>
    </row>
    <row r="70" spans="1:13" ht="15.75">
      <c r="A70" s="1">
        <v>62</v>
      </c>
      <c r="B70" s="64"/>
      <c r="C70" s="5" t="s">
        <v>67</v>
      </c>
      <c r="D70" s="1">
        <v>42</v>
      </c>
      <c r="E70" s="8">
        <v>8348.666666666666</v>
      </c>
      <c r="F70" s="12">
        <f>E70*4.5</f>
        <v>37569</v>
      </c>
      <c r="G70" s="19">
        <v>727</v>
      </c>
      <c r="H70" s="20">
        <f t="shared" si="5"/>
        <v>7270</v>
      </c>
      <c r="I70" s="14">
        <v>33.394666666666666</v>
      </c>
      <c r="J70" s="14">
        <f t="shared" si="6"/>
        <v>3.3394666666666666</v>
      </c>
      <c r="K70" s="14">
        <f t="shared" si="7"/>
        <v>13.357866666666666</v>
      </c>
      <c r="L70" s="14">
        <f t="shared" si="8"/>
        <v>16.697333333333333</v>
      </c>
      <c r="M70" s="14">
        <f t="shared" si="9"/>
        <v>33.394666666666666</v>
      </c>
    </row>
    <row r="71" spans="1:13" ht="15.75">
      <c r="A71" s="1">
        <v>63</v>
      </c>
      <c r="B71" s="65"/>
      <c r="C71" s="5" t="s">
        <v>68</v>
      </c>
      <c r="D71" s="1">
        <v>24</v>
      </c>
      <c r="E71" s="8">
        <v>6852.888888888889</v>
      </c>
      <c r="F71" s="12">
        <f>E71*4.5</f>
        <v>30838</v>
      </c>
      <c r="G71" s="19">
        <v>564</v>
      </c>
      <c r="H71" s="20">
        <f t="shared" si="5"/>
        <v>5640</v>
      </c>
      <c r="I71" s="14">
        <v>27.411555555555555</v>
      </c>
      <c r="J71" s="14">
        <f t="shared" si="6"/>
        <v>2.7411555555555553</v>
      </c>
      <c r="K71" s="14">
        <f t="shared" si="7"/>
        <v>10.964622222222221</v>
      </c>
      <c r="L71" s="14">
        <f t="shared" si="8"/>
        <v>13.705777777777778</v>
      </c>
      <c r="M71" s="14">
        <f t="shared" si="9"/>
        <v>27.411555555555555</v>
      </c>
    </row>
    <row r="72" spans="1:13" ht="15.75">
      <c r="A72" s="6"/>
      <c r="B72" s="7" t="s">
        <v>0</v>
      </c>
      <c r="C72" s="9"/>
      <c r="D72" s="6">
        <f>SUM(D64:D71)</f>
        <v>305</v>
      </c>
      <c r="E72" s="10">
        <f>SUM(E64:E71)</f>
        <v>86791.55555555556</v>
      </c>
      <c r="F72" s="13">
        <f>SUM(F64:F71)</f>
        <v>342675</v>
      </c>
      <c r="G72" s="6">
        <v>20844</v>
      </c>
      <c r="H72" s="42">
        <f t="shared" si="5"/>
        <v>208440</v>
      </c>
      <c r="I72" s="43">
        <v>347.1662222222223</v>
      </c>
      <c r="J72" s="14">
        <f t="shared" si="6"/>
        <v>34.71662222222223</v>
      </c>
      <c r="K72" s="14">
        <f t="shared" si="7"/>
        <v>138.8664888888889</v>
      </c>
      <c r="L72" s="14">
        <f t="shared" si="8"/>
        <v>173.58311111111115</v>
      </c>
      <c r="M72" s="14">
        <f t="shared" si="9"/>
        <v>347.1662222222223</v>
      </c>
    </row>
    <row r="73" spans="1:13" ht="15.75">
      <c r="A73" s="1">
        <v>64</v>
      </c>
      <c r="B73" s="66" t="s">
        <v>69</v>
      </c>
      <c r="C73" s="5" t="s">
        <v>70</v>
      </c>
      <c r="D73" s="1">
        <v>61</v>
      </c>
      <c r="E73" s="3">
        <v>20613</v>
      </c>
      <c r="F73" s="12">
        <v>105128</v>
      </c>
      <c r="G73" s="19">
        <v>2665</v>
      </c>
      <c r="H73" s="20">
        <f t="shared" si="5"/>
        <v>26650</v>
      </c>
      <c r="I73" s="14">
        <v>82.45200000000001</v>
      </c>
      <c r="J73" s="14">
        <f t="shared" si="6"/>
        <v>8.2452</v>
      </c>
      <c r="K73" s="14">
        <f t="shared" si="7"/>
        <v>32.9808</v>
      </c>
      <c r="L73" s="14">
        <f t="shared" si="8"/>
        <v>41.226000000000006</v>
      </c>
      <c r="M73" s="14">
        <f t="shared" si="9"/>
        <v>82.45200000000001</v>
      </c>
    </row>
    <row r="74" spans="1:13" ht="15.75">
      <c r="A74" s="1">
        <v>65</v>
      </c>
      <c r="B74" s="66"/>
      <c r="C74" s="5" t="s">
        <v>71</v>
      </c>
      <c r="D74" s="1">
        <v>106</v>
      </c>
      <c r="E74" s="3">
        <v>32681</v>
      </c>
      <c r="F74" s="12">
        <v>152395</v>
      </c>
      <c r="G74" s="3">
        <v>6972</v>
      </c>
      <c r="H74" s="20">
        <f t="shared" si="5"/>
        <v>69720</v>
      </c>
      <c r="I74" s="14">
        <v>130.724</v>
      </c>
      <c r="J74" s="14">
        <f t="shared" si="6"/>
        <v>13.0724</v>
      </c>
      <c r="K74" s="14">
        <f t="shared" si="7"/>
        <v>52.2896</v>
      </c>
      <c r="L74" s="14">
        <f t="shared" si="8"/>
        <v>65.362</v>
      </c>
      <c r="M74" s="14">
        <f t="shared" si="9"/>
        <v>130.724</v>
      </c>
    </row>
    <row r="75" spans="1:13" ht="15.75">
      <c r="A75" s="1">
        <v>66</v>
      </c>
      <c r="B75" s="66"/>
      <c r="C75" s="5" t="s">
        <v>72</v>
      </c>
      <c r="D75" s="1">
        <v>69</v>
      </c>
      <c r="E75" s="3">
        <v>32663</v>
      </c>
      <c r="F75" s="12">
        <v>145721</v>
      </c>
      <c r="G75" s="17">
        <v>3311</v>
      </c>
      <c r="H75" s="20">
        <f t="shared" si="5"/>
        <v>33110</v>
      </c>
      <c r="I75" s="14">
        <v>130.65200000000002</v>
      </c>
      <c r="J75" s="14">
        <f t="shared" si="6"/>
        <v>13.0652</v>
      </c>
      <c r="K75" s="14">
        <f t="shared" si="7"/>
        <v>52.2608</v>
      </c>
      <c r="L75" s="14">
        <f t="shared" si="8"/>
        <v>65.32600000000001</v>
      </c>
      <c r="M75" s="14">
        <f t="shared" si="9"/>
        <v>130.65200000000002</v>
      </c>
    </row>
    <row r="76" spans="1:13" ht="15.75">
      <c r="A76" s="1">
        <v>67</v>
      </c>
      <c r="B76" s="66"/>
      <c r="C76" s="5" t="s">
        <v>73</v>
      </c>
      <c r="D76" s="1">
        <v>43</v>
      </c>
      <c r="E76" s="3">
        <v>14737</v>
      </c>
      <c r="F76" s="12">
        <v>73965</v>
      </c>
      <c r="G76" s="17">
        <v>1884</v>
      </c>
      <c r="H76" s="20">
        <f t="shared" si="5"/>
        <v>18840</v>
      </c>
      <c r="I76" s="14">
        <v>58.948</v>
      </c>
      <c r="J76" s="14">
        <f t="shared" si="6"/>
        <v>5.8948</v>
      </c>
      <c r="K76" s="14">
        <f t="shared" si="7"/>
        <v>23.5792</v>
      </c>
      <c r="L76" s="14">
        <f t="shared" si="8"/>
        <v>29.474</v>
      </c>
      <c r="M76" s="14">
        <f t="shared" si="9"/>
        <v>58.948</v>
      </c>
    </row>
    <row r="77" spans="1:13" ht="15.75">
      <c r="A77" s="1">
        <v>68</v>
      </c>
      <c r="B77" s="66"/>
      <c r="C77" s="5" t="s">
        <v>74</v>
      </c>
      <c r="D77" s="1">
        <v>23</v>
      </c>
      <c r="E77" s="3">
        <v>9783</v>
      </c>
      <c r="F77" s="12">
        <v>45486</v>
      </c>
      <c r="G77" s="17">
        <v>937</v>
      </c>
      <c r="H77" s="20">
        <f t="shared" si="5"/>
        <v>9370</v>
      </c>
      <c r="I77" s="14">
        <v>39.132</v>
      </c>
      <c r="J77" s="14">
        <f t="shared" si="6"/>
        <v>3.9132</v>
      </c>
      <c r="K77" s="14">
        <f t="shared" si="7"/>
        <v>15.6528</v>
      </c>
      <c r="L77" s="14">
        <f t="shared" si="8"/>
        <v>19.566</v>
      </c>
      <c r="M77" s="14">
        <f t="shared" si="9"/>
        <v>39.132</v>
      </c>
    </row>
    <row r="78" spans="1:13" ht="31.5">
      <c r="A78" s="1">
        <v>69</v>
      </c>
      <c r="B78" s="66"/>
      <c r="C78" s="5" t="s">
        <v>75</v>
      </c>
      <c r="D78" s="1">
        <v>23</v>
      </c>
      <c r="E78" s="8">
        <v>4401.111111111111</v>
      </c>
      <c r="F78" s="12">
        <f>E78*4.5</f>
        <v>19805</v>
      </c>
      <c r="G78" s="17">
        <v>427</v>
      </c>
      <c r="H78" s="20">
        <f t="shared" si="5"/>
        <v>4270</v>
      </c>
      <c r="I78" s="14">
        <v>17.604444444444447</v>
      </c>
      <c r="J78" s="14">
        <f t="shared" si="6"/>
        <v>1.7604444444444447</v>
      </c>
      <c r="K78" s="14">
        <f t="shared" si="7"/>
        <v>7.041777777777779</v>
      </c>
      <c r="L78" s="14">
        <f t="shared" si="8"/>
        <v>8.802222222222223</v>
      </c>
      <c r="M78" s="14">
        <f t="shared" si="9"/>
        <v>17.604444444444447</v>
      </c>
    </row>
    <row r="79" spans="1:13" ht="31.5">
      <c r="A79" s="1">
        <v>70</v>
      </c>
      <c r="B79" s="66"/>
      <c r="C79" s="5" t="s">
        <v>76</v>
      </c>
      <c r="D79" s="1">
        <v>27</v>
      </c>
      <c r="E79" s="8">
        <v>5368.444444444444</v>
      </c>
      <c r="F79" s="12">
        <f>E79*4.5</f>
        <v>24158</v>
      </c>
      <c r="G79" s="19">
        <v>667</v>
      </c>
      <c r="H79" s="20">
        <f t="shared" si="5"/>
        <v>6670</v>
      </c>
      <c r="I79" s="14">
        <v>21.473777777777777</v>
      </c>
      <c r="J79" s="14">
        <f t="shared" si="6"/>
        <v>2.147377777777778</v>
      </c>
      <c r="K79" s="14">
        <f t="shared" si="7"/>
        <v>8.589511111111111</v>
      </c>
      <c r="L79" s="14">
        <f t="shared" si="8"/>
        <v>10.736888888888888</v>
      </c>
      <c r="M79" s="14">
        <f t="shared" si="9"/>
        <v>21.473777777777777</v>
      </c>
    </row>
    <row r="80" spans="1:13" ht="15.75">
      <c r="A80" s="1">
        <v>71</v>
      </c>
      <c r="B80" s="66"/>
      <c r="C80" s="5" t="s">
        <v>77</v>
      </c>
      <c r="D80" s="1">
        <v>47</v>
      </c>
      <c r="E80" s="8">
        <v>8370</v>
      </c>
      <c r="F80" s="12">
        <f>E80*4.5</f>
        <v>37665</v>
      </c>
      <c r="G80" s="3">
        <v>723</v>
      </c>
      <c r="H80" s="20">
        <f t="shared" si="5"/>
        <v>7230</v>
      </c>
      <c r="I80" s="14">
        <v>33.48</v>
      </c>
      <c r="J80" s="14">
        <f t="shared" si="6"/>
        <v>3.348</v>
      </c>
      <c r="K80" s="14">
        <f t="shared" si="7"/>
        <v>13.392</v>
      </c>
      <c r="L80" s="14">
        <f t="shared" si="8"/>
        <v>16.74</v>
      </c>
      <c r="M80" s="14">
        <f t="shared" si="9"/>
        <v>33.48</v>
      </c>
    </row>
    <row r="81" spans="1:13" ht="15.75">
      <c r="A81" s="1">
        <v>72</v>
      </c>
      <c r="B81" s="66"/>
      <c r="C81" s="5" t="s">
        <v>78</v>
      </c>
      <c r="D81" s="1">
        <v>25</v>
      </c>
      <c r="E81" s="8">
        <v>8935.555555555555</v>
      </c>
      <c r="F81" s="12">
        <f>E81*4.5</f>
        <v>40210</v>
      </c>
      <c r="G81" s="3">
        <v>1026</v>
      </c>
      <c r="H81" s="20">
        <f t="shared" si="5"/>
        <v>10260</v>
      </c>
      <c r="I81" s="14">
        <v>35.74222222222222</v>
      </c>
      <c r="J81" s="14">
        <f t="shared" si="6"/>
        <v>3.5742222222222217</v>
      </c>
      <c r="K81" s="14">
        <f t="shared" si="7"/>
        <v>14.296888888888887</v>
      </c>
      <c r="L81" s="14">
        <f t="shared" si="8"/>
        <v>17.87111111111111</v>
      </c>
      <c r="M81" s="14">
        <f t="shared" si="9"/>
        <v>35.74222222222222</v>
      </c>
    </row>
    <row r="82" spans="1:13" ht="15.75">
      <c r="A82" s="6"/>
      <c r="B82" s="7" t="s">
        <v>0</v>
      </c>
      <c r="C82" s="9"/>
      <c r="D82" s="6">
        <f>SUM(D73:D81)</f>
        <v>424</v>
      </c>
      <c r="E82" s="10">
        <f>SUM(E73:E81)</f>
        <v>137552.1111111111</v>
      </c>
      <c r="F82" s="13">
        <f>SUM(F73:F81)</f>
        <v>644533</v>
      </c>
      <c r="G82" s="6">
        <v>18563</v>
      </c>
      <c r="H82" s="42">
        <f t="shared" si="5"/>
        <v>185630</v>
      </c>
      <c r="I82" s="43">
        <v>550.2084444444444</v>
      </c>
      <c r="J82" s="14">
        <f t="shared" si="6"/>
        <v>55.020844444444435</v>
      </c>
      <c r="K82" s="14">
        <f t="shared" si="7"/>
        <v>220.08337777777774</v>
      </c>
      <c r="L82" s="14">
        <f t="shared" si="8"/>
        <v>275.1042222222222</v>
      </c>
      <c r="M82" s="14">
        <f t="shared" si="9"/>
        <v>550.2084444444444</v>
      </c>
    </row>
    <row r="83" spans="1:13" ht="15.75">
      <c r="A83" s="1">
        <v>73</v>
      </c>
      <c r="B83" s="66" t="s">
        <v>79</v>
      </c>
      <c r="C83" s="5" t="s">
        <v>80</v>
      </c>
      <c r="D83" s="1">
        <v>28</v>
      </c>
      <c r="E83" s="3">
        <v>4370</v>
      </c>
      <c r="F83" s="12">
        <v>16584</v>
      </c>
      <c r="G83" s="17">
        <v>909</v>
      </c>
      <c r="H83" s="20">
        <f t="shared" si="5"/>
        <v>9090</v>
      </c>
      <c r="I83" s="14">
        <v>17.48</v>
      </c>
      <c r="J83" s="14">
        <f t="shared" si="6"/>
        <v>1.7480000000000002</v>
      </c>
      <c r="K83" s="14">
        <f t="shared" si="7"/>
        <v>6.992000000000001</v>
      </c>
      <c r="L83" s="14">
        <f t="shared" si="8"/>
        <v>8.74</v>
      </c>
      <c r="M83" s="14">
        <f t="shared" si="9"/>
        <v>17.48</v>
      </c>
    </row>
    <row r="84" spans="1:13" ht="15.75">
      <c r="A84" s="1">
        <v>74</v>
      </c>
      <c r="B84" s="66"/>
      <c r="C84" s="5" t="s">
        <v>81</v>
      </c>
      <c r="D84" s="1">
        <v>28</v>
      </c>
      <c r="E84" s="3">
        <v>9268</v>
      </c>
      <c r="F84" s="12">
        <v>37003</v>
      </c>
      <c r="G84" s="17">
        <v>1511</v>
      </c>
      <c r="H84" s="20">
        <f t="shared" si="5"/>
        <v>15110</v>
      </c>
      <c r="I84" s="14">
        <v>37.071999999999996</v>
      </c>
      <c r="J84" s="14">
        <f t="shared" si="6"/>
        <v>3.7071999999999994</v>
      </c>
      <c r="K84" s="14">
        <f t="shared" si="7"/>
        <v>14.828799999999998</v>
      </c>
      <c r="L84" s="14">
        <f t="shared" si="8"/>
        <v>18.535999999999998</v>
      </c>
      <c r="M84" s="14">
        <f t="shared" si="9"/>
        <v>37.071999999999996</v>
      </c>
    </row>
    <row r="85" spans="1:13" ht="15.75">
      <c r="A85" s="1">
        <v>75</v>
      </c>
      <c r="B85" s="66"/>
      <c r="C85" s="5" t="s">
        <v>82</v>
      </c>
      <c r="D85" s="1">
        <v>210</v>
      </c>
      <c r="E85" s="3">
        <v>48741</v>
      </c>
      <c r="F85" s="12">
        <v>204387</v>
      </c>
      <c r="G85" s="19">
        <v>5867</v>
      </c>
      <c r="H85" s="20">
        <f t="shared" si="5"/>
        <v>58670</v>
      </c>
      <c r="I85" s="14">
        <v>194.96400000000003</v>
      </c>
      <c r="J85" s="14">
        <f t="shared" si="6"/>
        <v>19.4964</v>
      </c>
      <c r="K85" s="14">
        <f t="shared" si="7"/>
        <v>77.9856</v>
      </c>
      <c r="L85" s="14">
        <f t="shared" si="8"/>
        <v>97.48200000000001</v>
      </c>
      <c r="M85" s="14">
        <f t="shared" si="9"/>
        <v>194.96400000000003</v>
      </c>
    </row>
    <row r="86" spans="1:13" ht="15.75">
      <c r="A86" s="1">
        <v>76</v>
      </c>
      <c r="B86" s="66"/>
      <c r="C86" s="5" t="s">
        <v>83</v>
      </c>
      <c r="D86" s="1">
        <v>40</v>
      </c>
      <c r="E86" s="3">
        <v>6391</v>
      </c>
      <c r="F86" s="12">
        <v>25700</v>
      </c>
      <c r="G86" s="19">
        <v>941</v>
      </c>
      <c r="H86" s="20">
        <f t="shared" si="5"/>
        <v>9410</v>
      </c>
      <c r="I86" s="14">
        <v>25.564</v>
      </c>
      <c r="J86" s="14">
        <f t="shared" si="6"/>
        <v>2.5564</v>
      </c>
      <c r="K86" s="14">
        <f t="shared" si="7"/>
        <v>10.2256</v>
      </c>
      <c r="L86" s="14">
        <f t="shared" si="8"/>
        <v>12.781999999999998</v>
      </c>
      <c r="M86" s="14">
        <f t="shared" si="9"/>
        <v>25.563999999999997</v>
      </c>
    </row>
    <row r="87" spans="1:13" ht="15.75">
      <c r="A87" s="1">
        <v>77</v>
      </c>
      <c r="B87" s="66"/>
      <c r="C87" s="5" t="s">
        <v>84</v>
      </c>
      <c r="D87" s="1">
        <v>25</v>
      </c>
      <c r="E87" s="8">
        <v>5368.444444444444</v>
      </c>
      <c r="F87" s="12">
        <f>E87*4.5</f>
        <v>24158</v>
      </c>
      <c r="G87" s="19">
        <v>618</v>
      </c>
      <c r="H87" s="20">
        <f t="shared" si="5"/>
        <v>6180</v>
      </c>
      <c r="I87" s="14">
        <v>21.473777777777777</v>
      </c>
      <c r="J87" s="14">
        <f t="shared" si="6"/>
        <v>2.147377777777778</v>
      </c>
      <c r="K87" s="14">
        <f t="shared" si="7"/>
        <v>8.589511111111111</v>
      </c>
      <c r="L87" s="14">
        <f t="shared" si="8"/>
        <v>10.736888888888888</v>
      </c>
      <c r="M87" s="14">
        <f t="shared" si="9"/>
        <v>21.473777777777777</v>
      </c>
    </row>
    <row r="88" spans="1:13" ht="15.75">
      <c r="A88" s="1">
        <v>78</v>
      </c>
      <c r="B88" s="66"/>
      <c r="C88" s="5" t="s">
        <v>85</v>
      </c>
      <c r="D88" s="1">
        <v>31</v>
      </c>
      <c r="E88" s="8">
        <v>9037.777777777777</v>
      </c>
      <c r="F88" s="12">
        <f>E88*4.5</f>
        <v>40670</v>
      </c>
      <c r="G88" s="19">
        <v>470</v>
      </c>
      <c r="H88" s="20">
        <f t="shared" si="5"/>
        <v>4700</v>
      </c>
      <c r="I88" s="14">
        <v>36.151111111111106</v>
      </c>
      <c r="J88" s="14">
        <f t="shared" si="6"/>
        <v>3.6151111111111107</v>
      </c>
      <c r="K88" s="14">
        <f t="shared" si="7"/>
        <v>14.460444444444443</v>
      </c>
      <c r="L88" s="14">
        <f t="shared" si="8"/>
        <v>18.075555555555553</v>
      </c>
      <c r="M88" s="14">
        <f t="shared" si="9"/>
        <v>36.151111111111106</v>
      </c>
    </row>
    <row r="89" spans="1:13" ht="15.75">
      <c r="A89" s="1">
        <v>79</v>
      </c>
      <c r="B89" s="66"/>
      <c r="C89" s="5" t="s">
        <v>86</v>
      </c>
      <c r="D89" s="1">
        <v>12</v>
      </c>
      <c r="E89" s="8">
        <v>1204.4444444444443</v>
      </c>
      <c r="F89" s="12">
        <f>E89*4.5</f>
        <v>5420</v>
      </c>
      <c r="G89" s="3">
        <v>410</v>
      </c>
      <c r="H89" s="20">
        <f t="shared" si="5"/>
        <v>4100</v>
      </c>
      <c r="I89" s="14">
        <v>4.817777777777777</v>
      </c>
      <c r="J89" s="14">
        <f t="shared" si="6"/>
        <v>0.4817777777777777</v>
      </c>
      <c r="K89" s="14">
        <f t="shared" si="7"/>
        <v>1.9271111111111108</v>
      </c>
      <c r="L89" s="14">
        <f t="shared" si="8"/>
        <v>2.4088888888888884</v>
      </c>
      <c r="M89" s="14">
        <f t="shared" si="9"/>
        <v>4.817777777777777</v>
      </c>
    </row>
    <row r="90" spans="1:13" ht="15.75">
      <c r="A90" s="6"/>
      <c r="B90" s="7" t="s">
        <v>0</v>
      </c>
      <c r="C90" s="9"/>
      <c r="D90" s="6">
        <f>SUM(D83:D89)</f>
        <v>374</v>
      </c>
      <c r="E90" s="10">
        <f>SUM(E83:E89)</f>
        <v>84380.66666666666</v>
      </c>
      <c r="F90" s="13">
        <f>SUM(F83:F89)</f>
        <v>353922</v>
      </c>
      <c r="G90" s="6">
        <v>10726</v>
      </c>
      <c r="H90" s="42">
        <f t="shared" si="5"/>
        <v>107260</v>
      </c>
      <c r="I90" s="43">
        <v>337.5226666666666</v>
      </c>
      <c r="J90" s="14">
        <f t="shared" si="6"/>
        <v>33.752266666666664</v>
      </c>
      <c r="K90" s="14">
        <f t="shared" si="7"/>
        <v>135.00906666666666</v>
      </c>
      <c r="L90" s="14">
        <f t="shared" si="8"/>
        <v>168.7613333333333</v>
      </c>
      <c r="M90" s="14">
        <f t="shared" si="9"/>
        <v>337.5226666666666</v>
      </c>
    </row>
    <row r="91" spans="1:13" ht="15.75">
      <c r="A91" s="1">
        <v>80</v>
      </c>
      <c r="B91" s="66" t="s">
        <v>87</v>
      </c>
      <c r="C91" s="5" t="s">
        <v>88</v>
      </c>
      <c r="D91" s="1">
        <v>50</v>
      </c>
      <c r="E91" s="3">
        <v>12775</v>
      </c>
      <c r="F91" s="12">
        <v>48981</v>
      </c>
      <c r="G91" s="17">
        <v>1312</v>
      </c>
      <c r="H91" s="20">
        <f t="shared" si="5"/>
        <v>13120</v>
      </c>
      <c r="I91" s="14">
        <v>51.1</v>
      </c>
      <c r="J91" s="14">
        <f t="shared" si="6"/>
        <v>5.11</v>
      </c>
      <c r="K91" s="14">
        <f t="shared" si="7"/>
        <v>20.44</v>
      </c>
      <c r="L91" s="14">
        <f t="shared" si="8"/>
        <v>25.55</v>
      </c>
      <c r="M91" s="14">
        <f t="shared" si="9"/>
        <v>51.1</v>
      </c>
    </row>
    <row r="92" spans="1:13" ht="15.75">
      <c r="A92" s="1">
        <v>81</v>
      </c>
      <c r="B92" s="66"/>
      <c r="C92" s="5" t="s">
        <v>89</v>
      </c>
      <c r="D92" s="1">
        <v>29</v>
      </c>
      <c r="E92" s="3">
        <v>5301</v>
      </c>
      <c r="F92" s="12">
        <v>21305</v>
      </c>
      <c r="G92" s="17">
        <v>1018</v>
      </c>
      <c r="H92" s="20">
        <f t="shared" si="5"/>
        <v>10180</v>
      </c>
      <c r="I92" s="14">
        <v>21.204</v>
      </c>
      <c r="J92" s="14">
        <f t="shared" si="6"/>
        <v>2.1204</v>
      </c>
      <c r="K92" s="14">
        <f t="shared" si="7"/>
        <v>8.4816</v>
      </c>
      <c r="L92" s="14">
        <f t="shared" si="8"/>
        <v>10.602</v>
      </c>
      <c r="M92" s="14">
        <f t="shared" si="9"/>
        <v>21.204</v>
      </c>
    </row>
    <row r="93" spans="1:13" ht="15.75">
      <c r="A93" s="1">
        <v>82</v>
      </c>
      <c r="B93" s="66"/>
      <c r="C93" s="5" t="s">
        <v>90</v>
      </c>
      <c r="D93" s="1">
        <v>32</v>
      </c>
      <c r="E93" s="3">
        <v>12343</v>
      </c>
      <c r="F93" s="12">
        <v>51050</v>
      </c>
      <c r="G93" s="17">
        <v>1124</v>
      </c>
      <c r="H93" s="20">
        <f t="shared" si="5"/>
        <v>11240</v>
      </c>
      <c r="I93" s="14">
        <v>49.372</v>
      </c>
      <c r="J93" s="14">
        <f t="shared" si="6"/>
        <v>4.9372</v>
      </c>
      <c r="K93" s="14">
        <f t="shared" si="7"/>
        <v>19.7488</v>
      </c>
      <c r="L93" s="14">
        <f t="shared" si="8"/>
        <v>24.686</v>
      </c>
      <c r="M93" s="14">
        <f t="shared" si="9"/>
        <v>49.372</v>
      </c>
    </row>
    <row r="94" spans="1:13" ht="15.75">
      <c r="A94" s="1">
        <v>83</v>
      </c>
      <c r="B94" s="66"/>
      <c r="C94" s="5" t="s">
        <v>91</v>
      </c>
      <c r="D94" s="1">
        <v>95</v>
      </c>
      <c r="E94" s="3">
        <v>27298</v>
      </c>
      <c r="F94" s="12">
        <v>108577</v>
      </c>
      <c r="G94" s="17">
        <v>3200</v>
      </c>
      <c r="H94" s="20">
        <f t="shared" si="5"/>
        <v>32000</v>
      </c>
      <c r="I94" s="14">
        <v>109.19200000000001</v>
      </c>
      <c r="J94" s="14">
        <f t="shared" si="6"/>
        <v>10.9192</v>
      </c>
      <c r="K94" s="14">
        <f t="shared" si="7"/>
        <v>43.6768</v>
      </c>
      <c r="L94" s="14">
        <f t="shared" si="8"/>
        <v>54.596000000000004</v>
      </c>
      <c r="M94" s="14">
        <f t="shared" si="9"/>
        <v>109.19200000000001</v>
      </c>
    </row>
    <row r="95" spans="1:13" ht="15.75">
      <c r="A95" s="1">
        <v>84</v>
      </c>
      <c r="B95" s="66"/>
      <c r="C95" s="5" t="s">
        <v>92</v>
      </c>
      <c r="D95" s="1">
        <v>28</v>
      </c>
      <c r="E95" s="8">
        <v>6145.333333333333</v>
      </c>
      <c r="F95" s="12">
        <f>E95*4.5</f>
        <v>27654</v>
      </c>
      <c r="G95" s="19">
        <v>651</v>
      </c>
      <c r="H95" s="20">
        <f t="shared" si="5"/>
        <v>6510</v>
      </c>
      <c r="I95" s="14">
        <v>24.581333333333333</v>
      </c>
      <c r="J95" s="14">
        <f t="shared" si="6"/>
        <v>2.4581333333333335</v>
      </c>
      <c r="K95" s="14">
        <f t="shared" si="7"/>
        <v>9.832533333333334</v>
      </c>
      <c r="L95" s="14">
        <f t="shared" si="8"/>
        <v>12.290666666666667</v>
      </c>
      <c r="M95" s="14">
        <f t="shared" si="9"/>
        <v>24.581333333333333</v>
      </c>
    </row>
    <row r="96" spans="1:13" ht="15.75">
      <c r="A96" s="1">
        <v>85</v>
      </c>
      <c r="B96" s="66"/>
      <c r="C96" s="5" t="s">
        <v>93</v>
      </c>
      <c r="D96" s="1">
        <v>20</v>
      </c>
      <c r="E96" s="8">
        <v>4898.222222222223</v>
      </c>
      <c r="F96" s="12">
        <f>E96*4.5</f>
        <v>22042</v>
      </c>
      <c r="G96" s="17">
        <v>391</v>
      </c>
      <c r="H96" s="20">
        <f t="shared" si="5"/>
        <v>3910</v>
      </c>
      <c r="I96" s="14">
        <v>19.59288888888889</v>
      </c>
      <c r="J96" s="14">
        <f t="shared" si="6"/>
        <v>1.959288888888889</v>
      </c>
      <c r="K96" s="14">
        <f t="shared" si="7"/>
        <v>7.837155555555556</v>
      </c>
      <c r="L96" s="14">
        <f t="shared" si="8"/>
        <v>9.796444444444445</v>
      </c>
      <c r="M96" s="14">
        <f t="shared" si="9"/>
        <v>19.59288888888889</v>
      </c>
    </row>
    <row r="97" spans="1:13" ht="15.75">
      <c r="A97" s="1">
        <v>86</v>
      </c>
      <c r="B97" s="66"/>
      <c r="C97" s="5" t="s">
        <v>94</v>
      </c>
      <c r="D97" s="1">
        <v>19</v>
      </c>
      <c r="E97" s="8">
        <v>6710</v>
      </c>
      <c r="F97" s="12">
        <f>E97*4.5</f>
        <v>30195</v>
      </c>
      <c r="G97" s="17">
        <v>715</v>
      </c>
      <c r="H97" s="20">
        <f t="shared" si="5"/>
        <v>7150</v>
      </c>
      <c r="I97" s="14">
        <v>26.84</v>
      </c>
      <c r="J97" s="14">
        <f t="shared" si="6"/>
        <v>2.6839999999999997</v>
      </c>
      <c r="K97" s="14">
        <f t="shared" si="7"/>
        <v>10.735999999999999</v>
      </c>
      <c r="L97" s="14">
        <f t="shared" si="8"/>
        <v>13.419999999999998</v>
      </c>
      <c r="M97" s="14">
        <f t="shared" si="9"/>
        <v>26.839999999999996</v>
      </c>
    </row>
    <row r="98" spans="1:13" ht="15.75">
      <c r="A98" s="1">
        <v>87</v>
      </c>
      <c r="B98" s="66"/>
      <c r="C98" s="5" t="s">
        <v>95</v>
      </c>
      <c r="D98" s="1">
        <v>25</v>
      </c>
      <c r="E98" s="8">
        <v>8286.888888888889</v>
      </c>
      <c r="F98" s="12">
        <f>E98*4.5</f>
        <v>37291</v>
      </c>
      <c r="G98" s="17">
        <v>536</v>
      </c>
      <c r="H98" s="20">
        <f t="shared" si="5"/>
        <v>5360</v>
      </c>
      <c r="I98" s="14">
        <v>33.147555555555556</v>
      </c>
      <c r="J98" s="14">
        <f t="shared" si="6"/>
        <v>3.3147555555555557</v>
      </c>
      <c r="K98" s="14">
        <f t="shared" si="7"/>
        <v>13.259022222222223</v>
      </c>
      <c r="L98" s="14">
        <f t="shared" si="8"/>
        <v>16.573777777777778</v>
      </c>
      <c r="M98" s="14">
        <f t="shared" si="9"/>
        <v>33.147555555555556</v>
      </c>
    </row>
    <row r="99" spans="1:13" ht="15.75">
      <c r="A99" s="6"/>
      <c r="B99" s="7" t="s">
        <v>0</v>
      </c>
      <c r="C99" s="9"/>
      <c r="D99" s="6">
        <f>SUM(D91:D98)</f>
        <v>298</v>
      </c>
      <c r="E99" s="10">
        <f>SUM(E91:E98)</f>
        <v>83757.44444444445</v>
      </c>
      <c r="F99" s="13">
        <f>SUM(F91:F98)</f>
        <v>347095</v>
      </c>
      <c r="G99" s="45">
        <v>8947</v>
      </c>
      <c r="H99" s="42">
        <f t="shared" si="5"/>
        <v>89470</v>
      </c>
      <c r="I99" s="43">
        <v>335.0297777777778</v>
      </c>
      <c r="J99" s="14">
        <f t="shared" si="6"/>
        <v>33.50297777777777</v>
      </c>
      <c r="K99" s="14">
        <f t="shared" si="7"/>
        <v>134.0119111111111</v>
      </c>
      <c r="L99" s="14">
        <f t="shared" si="8"/>
        <v>167.5148888888889</v>
      </c>
      <c r="M99" s="14">
        <f t="shared" si="9"/>
        <v>335.0297777777778</v>
      </c>
    </row>
    <row r="100" spans="1:13" ht="31.5">
      <c r="A100" s="1">
        <v>88</v>
      </c>
      <c r="B100" s="66" t="s">
        <v>96</v>
      </c>
      <c r="C100" s="5" t="s">
        <v>97</v>
      </c>
      <c r="D100" s="1">
        <v>38</v>
      </c>
      <c r="E100" s="3">
        <v>6778</v>
      </c>
      <c r="F100" s="12">
        <v>25862</v>
      </c>
      <c r="G100" s="19">
        <v>580</v>
      </c>
      <c r="H100" s="20">
        <f t="shared" si="5"/>
        <v>5800</v>
      </c>
      <c r="I100" s="14">
        <v>27.112</v>
      </c>
      <c r="J100" s="14">
        <f t="shared" si="6"/>
        <v>2.7112</v>
      </c>
      <c r="K100" s="14">
        <f t="shared" si="7"/>
        <v>10.8448</v>
      </c>
      <c r="L100" s="14">
        <f t="shared" si="8"/>
        <v>13.556</v>
      </c>
      <c r="M100" s="14">
        <f t="shared" si="9"/>
        <v>27.112</v>
      </c>
    </row>
    <row r="101" spans="1:13" ht="15.75">
      <c r="A101" s="1">
        <v>89</v>
      </c>
      <c r="B101" s="66"/>
      <c r="C101" s="5" t="s">
        <v>98</v>
      </c>
      <c r="D101" s="1">
        <v>24</v>
      </c>
      <c r="E101" s="3">
        <v>6608</v>
      </c>
      <c r="F101" s="12">
        <v>29135</v>
      </c>
      <c r="G101" s="19">
        <v>557</v>
      </c>
      <c r="H101" s="20">
        <f t="shared" si="5"/>
        <v>5570</v>
      </c>
      <c r="I101" s="14">
        <v>26.432</v>
      </c>
      <c r="J101" s="14">
        <f t="shared" si="6"/>
        <v>2.6432</v>
      </c>
      <c r="K101" s="14">
        <f t="shared" si="7"/>
        <v>10.5728</v>
      </c>
      <c r="L101" s="14">
        <f t="shared" si="8"/>
        <v>13.216</v>
      </c>
      <c r="M101" s="14">
        <f t="shared" si="9"/>
        <v>26.432</v>
      </c>
    </row>
    <row r="102" spans="1:13" ht="31.5">
      <c r="A102" s="1">
        <v>90</v>
      </c>
      <c r="B102" s="66"/>
      <c r="C102" s="5" t="s">
        <v>99</v>
      </c>
      <c r="D102" s="1">
        <v>45</v>
      </c>
      <c r="E102" s="3">
        <v>6952</v>
      </c>
      <c r="F102" s="12">
        <v>28137</v>
      </c>
      <c r="G102" s="19">
        <v>981</v>
      </c>
      <c r="H102" s="20">
        <f t="shared" si="5"/>
        <v>9810</v>
      </c>
      <c r="I102" s="14">
        <v>27.808000000000003</v>
      </c>
      <c r="J102" s="14">
        <f t="shared" si="6"/>
        <v>2.7808000000000006</v>
      </c>
      <c r="K102" s="14">
        <f t="shared" si="7"/>
        <v>11.123200000000002</v>
      </c>
      <c r="L102" s="14">
        <f t="shared" si="8"/>
        <v>13.904000000000002</v>
      </c>
      <c r="M102" s="14">
        <f t="shared" si="9"/>
        <v>27.808000000000003</v>
      </c>
    </row>
    <row r="103" spans="1:13" ht="15.75">
      <c r="A103" s="1">
        <v>91</v>
      </c>
      <c r="B103" s="66"/>
      <c r="C103" s="5" t="s">
        <v>100</v>
      </c>
      <c r="D103" s="1">
        <v>23</v>
      </c>
      <c r="E103" s="3">
        <v>6273</v>
      </c>
      <c r="F103" s="12">
        <v>24515</v>
      </c>
      <c r="G103" s="17">
        <v>679</v>
      </c>
      <c r="H103" s="20">
        <f t="shared" si="5"/>
        <v>6790</v>
      </c>
      <c r="I103" s="14">
        <v>25.092</v>
      </c>
      <c r="J103" s="14">
        <f t="shared" si="6"/>
        <v>2.5092</v>
      </c>
      <c r="K103" s="14">
        <f t="shared" si="7"/>
        <v>10.0368</v>
      </c>
      <c r="L103" s="14">
        <f t="shared" si="8"/>
        <v>12.546</v>
      </c>
      <c r="M103" s="14">
        <f t="shared" si="9"/>
        <v>25.092</v>
      </c>
    </row>
    <row r="104" spans="1:13" ht="15.75">
      <c r="A104" s="1">
        <v>92</v>
      </c>
      <c r="B104" s="66"/>
      <c r="C104" s="5" t="s">
        <v>101</v>
      </c>
      <c r="D104" s="1">
        <v>55</v>
      </c>
      <c r="E104" s="3">
        <v>8263</v>
      </c>
      <c r="F104" s="12">
        <v>32937</v>
      </c>
      <c r="G104" s="17">
        <v>1415</v>
      </c>
      <c r="H104" s="20">
        <f t="shared" si="5"/>
        <v>14150</v>
      </c>
      <c r="I104" s="14">
        <v>33.052</v>
      </c>
      <c r="J104" s="14">
        <f t="shared" si="6"/>
        <v>3.3051999999999997</v>
      </c>
      <c r="K104" s="14">
        <f t="shared" si="7"/>
        <v>13.220799999999999</v>
      </c>
      <c r="L104" s="14">
        <f t="shared" si="8"/>
        <v>16.526</v>
      </c>
      <c r="M104" s="14">
        <f t="shared" si="9"/>
        <v>33.052</v>
      </c>
    </row>
    <row r="105" spans="1:13" ht="15.75">
      <c r="A105" s="1">
        <v>93</v>
      </c>
      <c r="B105" s="66"/>
      <c r="C105" s="5" t="s">
        <v>102</v>
      </c>
      <c r="D105" s="1">
        <v>0</v>
      </c>
      <c r="E105" s="3">
        <v>7016</v>
      </c>
      <c r="F105" s="12">
        <f>E105*4.5</f>
        <v>31572</v>
      </c>
      <c r="G105" s="19">
        <v>518</v>
      </c>
      <c r="H105" s="20">
        <f t="shared" si="5"/>
        <v>5180</v>
      </c>
      <c r="I105" s="14">
        <v>28.064</v>
      </c>
      <c r="J105" s="14">
        <f t="shared" si="6"/>
        <v>2.8064</v>
      </c>
      <c r="K105" s="14">
        <f t="shared" si="7"/>
        <v>11.2256</v>
      </c>
      <c r="L105" s="14">
        <f t="shared" si="8"/>
        <v>14.032</v>
      </c>
      <c r="M105" s="14">
        <f t="shared" si="9"/>
        <v>28.064</v>
      </c>
    </row>
    <row r="106" spans="1:13" ht="15.75">
      <c r="A106" s="6"/>
      <c r="B106" s="7" t="s">
        <v>0</v>
      </c>
      <c r="C106" s="9"/>
      <c r="D106" s="6">
        <f>SUM(D100:D105)</f>
        <v>185</v>
      </c>
      <c r="E106" s="6">
        <f>SUM(E100:E105)</f>
        <v>41890</v>
      </c>
      <c r="F106" s="13">
        <f>SUM(F100:F105)</f>
        <v>172158</v>
      </c>
      <c r="G106" s="6">
        <v>4730</v>
      </c>
      <c r="H106" s="42">
        <f t="shared" si="5"/>
        <v>47300</v>
      </c>
      <c r="I106" s="43">
        <v>167.56</v>
      </c>
      <c r="J106" s="14">
        <f t="shared" si="6"/>
        <v>16.756</v>
      </c>
      <c r="K106" s="14">
        <f t="shared" si="7"/>
        <v>67.024</v>
      </c>
      <c r="L106" s="14">
        <f t="shared" si="8"/>
        <v>83.78</v>
      </c>
      <c r="M106" s="14">
        <f t="shared" si="9"/>
        <v>167.56</v>
      </c>
    </row>
    <row r="107" spans="1:13" ht="15.75">
      <c r="A107" s="6">
        <v>94</v>
      </c>
      <c r="B107" s="63" t="s">
        <v>103</v>
      </c>
      <c r="C107" s="7" t="s">
        <v>126</v>
      </c>
      <c r="D107" s="6">
        <v>741</v>
      </c>
      <c r="E107" s="6">
        <v>211138</v>
      </c>
      <c r="F107" s="46">
        <v>836702</v>
      </c>
      <c r="G107" s="47">
        <v>21734</v>
      </c>
      <c r="H107" s="42">
        <f t="shared" si="5"/>
        <v>217340</v>
      </c>
      <c r="I107" s="43">
        <v>844.552</v>
      </c>
      <c r="J107" s="14">
        <f t="shared" si="6"/>
        <v>84.4552</v>
      </c>
      <c r="K107" s="14">
        <f t="shared" si="7"/>
        <v>337.8208</v>
      </c>
      <c r="L107" s="14">
        <f t="shared" si="8"/>
        <v>422.276</v>
      </c>
      <c r="M107" s="14">
        <f t="shared" si="9"/>
        <v>844.552</v>
      </c>
    </row>
    <row r="108" spans="1:13" ht="15.75">
      <c r="A108" s="1">
        <v>95</v>
      </c>
      <c r="B108" s="64"/>
      <c r="C108" s="5" t="s">
        <v>104</v>
      </c>
      <c r="D108" s="1">
        <v>39</v>
      </c>
      <c r="E108" s="8">
        <v>12631.555555555555</v>
      </c>
      <c r="F108" s="12">
        <f>E108*4.5</f>
        <v>56842</v>
      </c>
      <c r="G108" s="17">
        <v>1152</v>
      </c>
      <c r="H108" s="20">
        <f t="shared" si="5"/>
        <v>11520</v>
      </c>
      <c r="I108" s="14">
        <v>50.52622222222222</v>
      </c>
      <c r="J108" s="14">
        <f t="shared" si="6"/>
        <v>5.052622222222222</v>
      </c>
      <c r="K108" s="14">
        <f t="shared" si="7"/>
        <v>20.21048888888889</v>
      </c>
      <c r="L108" s="14">
        <f t="shared" si="8"/>
        <v>25.263111111111115</v>
      </c>
      <c r="M108" s="14">
        <f t="shared" si="9"/>
        <v>50.52622222222223</v>
      </c>
    </row>
    <row r="109" spans="1:13" ht="15.75">
      <c r="A109" s="1">
        <v>96</v>
      </c>
      <c r="B109" s="65"/>
      <c r="C109" s="5" t="s">
        <v>105</v>
      </c>
      <c r="D109" s="1">
        <v>48</v>
      </c>
      <c r="E109" s="8">
        <v>9389.333333333334</v>
      </c>
      <c r="F109" s="12">
        <f>E109*4.5</f>
        <v>42252</v>
      </c>
      <c r="G109" s="17">
        <v>898</v>
      </c>
      <c r="H109" s="20">
        <f t="shared" si="5"/>
        <v>8980</v>
      </c>
      <c r="I109" s="14">
        <v>37.55733333333333</v>
      </c>
      <c r="J109" s="14">
        <f t="shared" si="6"/>
        <v>3.755733333333333</v>
      </c>
      <c r="K109" s="14">
        <f t="shared" si="7"/>
        <v>15.022933333333333</v>
      </c>
      <c r="L109" s="14">
        <f t="shared" si="8"/>
        <v>18.778666666666666</v>
      </c>
      <c r="M109" s="14">
        <f t="shared" si="9"/>
        <v>37.55733333333333</v>
      </c>
    </row>
    <row r="110" spans="1:13" ht="15.75">
      <c r="A110" s="6"/>
      <c r="B110" s="7" t="s">
        <v>0</v>
      </c>
      <c r="C110" s="9"/>
      <c r="D110" s="6">
        <f>SUM(D108:D109)</f>
        <v>87</v>
      </c>
      <c r="E110" s="10">
        <f>SUM(E108:E109)</f>
        <v>22020.88888888889</v>
      </c>
      <c r="F110" s="16">
        <f>SUM(F108:F109)</f>
        <v>99094</v>
      </c>
      <c r="G110" s="10">
        <v>23784</v>
      </c>
      <c r="H110" s="42">
        <f t="shared" si="5"/>
        <v>237840</v>
      </c>
      <c r="I110" s="43">
        <v>88.08355555555556</v>
      </c>
      <c r="J110" s="14">
        <f t="shared" si="6"/>
        <v>8.808355555555556</v>
      </c>
      <c r="K110" s="14">
        <f t="shared" si="7"/>
        <v>35.233422222222224</v>
      </c>
      <c r="L110" s="14">
        <f t="shared" si="8"/>
        <v>44.04177777777778</v>
      </c>
      <c r="M110" s="14">
        <f t="shared" si="9"/>
        <v>88.08355555555556</v>
      </c>
    </row>
    <row r="111" spans="1:13" ht="15.75">
      <c r="A111" s="1">
        <v>97</v>
      </c>
      <c r="B111" s="66" t="s">
        <v>106</v>
      </c>
      <c r="C111" s="5" t="s">
        <v>107</v>
      </c>
      <c r="D111" s="1">
        <v>42</v>
      </c>
      <c r="E111" s="3">
        <v>11932</v>
      </c>
      <c r="F111" s="12">
        <v>46774</v>
      </c>
      <c r="G111" s="17">
        <v>934</v>
      </c>
      <c r="H111" s="20">
        <f t="shared" si="5"/>
        <v>9340</v>
      </c>
      <c r="I111" s="14">
        <v>47.728</v>
      </c>
      <c r="J111" s="14">
        <f t="shared" si="6"/>
        <v>4.7728</v>
      </c>
      <c r="K111" s="14">
        <f t="shared" si="7"/>
        <v>19.0912</v>
      </c>
      <c r="L111" s="14">
        <f t="shared" si="8"/>
        <v>23.864</v>
      </c>
      <c r="M111" s="14">
        <f t="shared" si="9"/>
        <v>47.728</v>
      </c>
    </row>
    <row r="112" spans="1:13" ht="15.75">
      <c r="A112" s="1">
        <v>98</v>
      </c>
      <c r="B112" s="66"/>
      <c r="C112" s="5" t="s">
        <v>108</v>
      </c>
      <c r="D112" s="1">
        <v>32</v>
      </c>
      <c r="E112" s="3">
        <v>9305</v>
      </c>
      <c r="F112" s="12">
        <v>27954</v>
      </c>
      <c r="G112" s="17">
        <v>980</v>
      </c>
      <c r="H112" s="20">
        <f t="shared" si="5"/>
        <v>9800</v>
      </c>
      <c r="I112" s="14">
        <v>37.22</v>
      </c>
      <c r="J112" s="14">
        <f t="shared" si="6"/>
        <v>3.7219999999999995</v>
      </c>
      <c r="K112" s="14">
        <f t="shared" si="7"/>
        <v>14.887999999999998</v>
      </c>
      <c r="L112" s="14">
        <f t="shared" si="8"/>
        <v>18.61</v>
      </c>
      <c r="M112" s="14">
        <f t="shared" si="9"/>
        <v>37.22</v>
      </c>
    </row>
    <row r="113" spans="1:13" ht="15.75">
      <c r="A113" s="1">
        <v>99</v>
      </c>
      <c r="B113" s="66"/>
      <c r="C113" s="5" t="s">
        <v>109</v>
      </c>
      <c r="D113" s="1">
        <v>41</v>
      </c>
      <c r="E113" s="3">
        <v>8798</v>
      </c>
      <c r="F113" s="12">
        <v>34928</v>
      </c>
      <c r="G113" s="19">
        <v>985</v>
      </c>
      <c r="H113" s="20">
        <f t="shared" si="5"/>
        <v>9850</v>
      </c>
      <c r="I113" s="14">
        <v>35.192</v>
      </c>
      <c r="J113" s="14">
        <f t="shared" si="6"/>
        <v>3.5192</v>
      </c>
      <c r="K113" s="14">
        <f t="shared" si="7"/>
        <v>14.0768</v>
      </c>
      <c r="L113" s="14">
        <f t="shared" si="8"/>
        <v>17.596</v>
      </c>
      <c r="M113" s="14">
        <f t="shared" si="9"/>
        <v>35.192</v>
      </c>
    </row>
    <row r="114" spans="1:13" ht="15.75">
      <c r="A114" s="1">
        <v>100</v>
      </c>
      <c r="B114" s="66"/>
      <c r="C114" s="5" t="s">
        <v>110</v>
      </c>
      <c r="D114" s="1">
        <v>80</v>
      </c>
      <c r="E114" s="3">
        <v>24586</v>
      </c>
      <c r="F114" s="12">
        <v>98217</v>
      </c>
      <c r="G114" s="19">
        <v>3842</v>
      </c>
      <c r="H114" s="20">
        <f t="shared" si="5"/>
        <v>38420</v>
      </c>
      <c r="I114" s="14">
        <v>98.344</v>
      </c>
      <c r="J114" s="14">
        <f t="shared" si="6"/>
        <v>9.8344</v>
      </c>
      <c r="K114" s="14">
        <f t="shared" si="7"/>
        <v>39.3376</v>
      </c>
      <c r="L114" s="14">
        <f t="shared" si="8"/>
        <v>49.172</v>
      </c>
      <c r="M114" s="14">
        <f t="shared" si="9"/>
        <v>98.344</v>
      </c>
    </row>
    <row r="115" spans="1:13" ht="15.75">
      <c r="A115" s="1">
        <v>101</v>
      </c>
      <c r="B115" s="66"/>
      <c r="C115" s="5" t="s">
        <v>111</v>
      </c>
      <c r="D115" s="1">
        <v>14</v>
      </c>
      <c r="E115" s="3">
        <v>5835.333333333333</v>
      </c>
      <c r="F115" s="12">
        <f>E115*4.5</f>
        <v>26259</v>
      </c>
      <c r="G115" s="17">
        <v>296</v>
      </c>
      <c r="H115" s="20">
        <f t="shared" si="5"/>
        <v>2960</v>
      </c>
      <c r="I115" s="14">
        <v>23.34133333333333</v>
      </c>
      <c r="J115" s="14">
        <f t="shared" si="6"/>
        <v>2.334133333333333</v>
      </c>
      <c r="K115" s="14">
        <f t="shared" si="7"/>
        <v>9.336533333333332</v>
      </c>
      <c r="L115" s="14">
        <f t="shared" si="8"/>
        <v>11.670666666666666</v>
      </c>
      <c r="M115" s="14">
        <f t="shared" si="9"/>
        <v>23.34133333333333</v>
      </c>
    </row>
    <row r="116" spans="1:13" ht="15.75">
      <c r="A116" s="6"/>
      <c r="B116" s="7" t="s">
        <v>0</v>
      </c>
      <c r="C116" s="9"/>
      <c r="D116" s="6">
        <f>SUM(D111:D115)</f>
        <v>209</v>
      </c>
      <c r="E116" s="10">
        <f>SUM(E111:E115)</f>
        <v>60456.333333333336</v>
      </c>
      <c r="F116" s="16">
        <f>SUM(F111:F115)</f>
        <v>234132</v>
      </c>
      <c r="G116" s="10">
        <v>7037</v>
      </c>
      <c r="H116" s="20">
        <f t="shared" si="5"/>
        <v>70370</v>
      </c>
      <c r="I116" s="14">
        <v>241.82533333333333</v>
      </c>
      <c r="J116" s="14">
        <f t="shared" si="6"/>
        <v>24.182533333333332</v>
      </c>
      <c r="K116" s="14">
        <f t="shared" si="7"/>
        <v>96.73013333333333</v>
      </c>
      <c r="L116" s="14">
        <f t="shared" si="8"/>
        <v>120.91266666666667</v>
      </c>
      <c r="M116" s="14">
        <f t="shared" si="9"/>
        <v>241.82533333333333</v>
      </c>
    </row>
    <row r="117" spans="1:13" ht="15.75">
      <c r="A117" s="1">
        <v>102</v>
      </c>
      <c r="B117" s="66" t="s">
        <v>112</v>
      </c>
      <c r="C117" s="5" t="s">
        <v>113</v>
      </c>
      <c r="D117" s="1">
        <v>61</v>
      </c>
      <c r="E117" s="3">
        <v>30509</v>
      </c>
      <c r="F117" s="12">
        <v>120227</v>
      </c>
      <c r="G117" s="17">
        <v>2863</v>
      </c>
      <c r="H117" s="20">
        <f t="shared" si="5"/>
        <v>28630</v>
      </c>
      <c r="I117" s="14">
        <v>122.036</v>
      </c>
      <c r="J117" s="14">
        <f t="shared" si="6"/>
        <v>12.203600000000002</v>
      </c>
      <c r="K117" s="14">
        <f t="shared" si="7"/>
        <v>48.814400000000006</v>
      </c>
      <c r="L117" s="14">
        <f t="shared" si="8"/>
        <v>61.01800000000001</v>
      </c>
      <c r="M117" s="14">
        <f t="shared" si="9"/>
        <v>122.03600000000002</v>
      </c>
    </row>
    <row r="118" spans="1:13" ht="15.75">
      <c r="A118" s="1">
        <v>103</v>
      </c>
      <c r="B118" s="66"/>
      <c r="C118" s="5" t="s">
        <v>114</v>
      </c>
      <c r="D118" s="1">
        <v>24</v>
      </c>
      <c r="E118" s="3">
        <v>7016</v>
      </c>
      <c r="F118" s="12">
        <v>26158</v>
      </c>
      <c r="G118" s="17">
        <v>641</v>
      </c>
      <c r="H118" s="20">
        <f t="shared" si="5"/>
        <v>6410</v>
      </c>
      <c r="I118" s="14">
        <v>28.064</v>
      </c>
      <c r="J118" s="14">
        <f t="shared" si="6"/>
        <v>2.8064</v>
      </c>
      <c r="K118" s="14">
        <f t="shared" si="7"/>
        <v>11.2256</v>
      </c>
      <c r="L118" s="14">
        <f t="shared" si="8"/>
        <v>14.032</v>
      </c>
      <c r="M118" s="14">
        <f t="shared" si="9"/>
        <v>28.064</v>
      </c>
    </row>
    <row r="119" spans="1:13" ht="15.75">
      <c r="A119" s="1">
        <v>104</v>
      </c>
      <c r="B119" s="66"/>
      <c r="C119" s="5" t="s">
        <v>115</v>
      </c>
      <c r="D119" s="1">
        <v>48</v>
      </c>
      <c r="E119" s="3">
        <v>11071</v>
      </c>
      <c r="F119" s="12">
        <v>41649</v>
      </c>
      <c r="G119" s="17">
        <v>679</v>
      </c>
      <c r="H119" s="20">
        <f t="shared" si="5"/>
        <v>6790</v>
      </c>
      <c r="I119" s="14">
        <v>44.284</v>
      </c>
      <c r="J119" s="14">
        <f t="shared" si="6"/>
        <v>4.4284</v>
      </c>
      <c r="K119" s="14">
        <f t="shared" si="7"/>
        <v>17.7136</v>
      </c>
      <c r="L119" s="14">
        <f t="shared" si="8"/>
        <v>22.142</v>
      </c>
      <c r="M119" s="14">
        <f t="shared" si="9"/>
        <v>44.284</v>
      </c>
    </row>
    <row r="120" spans="1:13" ht="15.75">
      <c r="A120" s="1">
        <v>105</v>
      </c>
      <c r="B120" s="66"/>
      <c r="C120" s="5" t="s">
        <v>116</v>
      </c>
      <c r="D120" s="1">
        <v>20</v>
      </c>
      <c r="E120" s="3">
        <v>5668</v>
      </c>
      <c r="F120" s="12">
        <v>20929</v>
      </c>
      <c r="G120" s="17">
        <v>670</v>
      </c>
      <c r="H120" s="20">
        <f t="shared" si="5"/>
        <v>6700</v>
      </c>
      <c r="I120" s="14">
        <v>22.671999999999997</v>
      </c>
      <c r="J120" s="14">
        <f t="shared" si="6"/>
        <v>2.2672</v>
      </c>
      <c r="K120" s="14">
        <f t="shared" si="7"/>
        <v>9.0688</v>
      </c>
      <c r="L120" s="14">
        <f t="shared" si="8"/>
        <v>11.335999999999999</v>
      </c>
      <c r="M120" s="14">
        <f t="shared" si="9"/>
        <v>22.671999999999997</v>
      </c>
    </row>
    <row r="121" spans="1:13" ht="15.75">
      <c r="A121" s="1">
        <v>106</v>
      </c>
      <c r="B121" s="66"/>
      <c r="C121" s="5" t="s">
        <v>117</v>
      </c>
      <c r="D121" s="1">
        <v>33</v>
      </c>
      <c r="E121" s="3">
        <v>6638</v>
      </c>
      <c r="F121" s="12">
        <v>24323</v>
      </c>
      <c r="G121" s="17">
        <v>1009</v>
      </c>
      <c r="H121" s="20">
        <f t="shared" si="5"/>
        <v>10090</v>
      </c>
      <c r="I121" s="14">
        <v>26.552</v>
      </c>
      <c r="J121" s="14">
        <f t="shared" si="6"/>
        <v>2.6552</v>
      </c>
      <c r="K121" s="14">
        <f t="shared" si="7"/>
        <v>10.6208</v>
      </c>
      <c r="L121" s="14">
        <f t="shared" si="8"/>
        <v>13.276</v>
      </c>
      <c r="M121" s="14">
        <f t="shared" si="9"/>
        <v>26.552</v>
      </c>
    </row>
    <row r="122" spans="1:13" ht="31.5">
      <c r="A122" s="1">
        <v>107</v>
      </c>
      <c r="B122" s="66"/>
      <c r="C122" s="5" t="s">
        <v>118</v>
      </c>
      <c r="D122" s="1">
        <v>38</v>
      </c>
      <c r="E122" s="3">
        <v>8219</v>
      </c>
      <c r="F122" s="12">
        <v>30039</v>
      </c>
      <c r="G122" s="17">
        <v>1526</v>
      </c>
      <c r="H122" s="20">
        <f t="shared" si="5"/>
        <v>15260</v>
      </c>
      <c r="I122" s="14">
        <v>32.876</v>
      </c>
      <c r="J122" s="14">
        <f t="shared" si="6"/>
        <v>3.2876</v>
      </c>
      <c r="K122" s="14">
        <f t="shared" si="7"/>
        <v>13.1504</v>
      </c>
      <c r="L122" s="14">
        <f t="shared" si="8"/>
        <v>16.438</v>
      </c>
      <c r="M122" s="14">
        <f t="shared" si="9"/>
        <v>32.876</v>
      </c>
    </row>
    <row r="123" spans="1:13" ht="15.75">
      <c r="A123" s="1">
        <v>108</v>
      </c>
      <c r="B123" s="66"/>
      <c r="C123" s="5" t="s">
        <v>119</v>
      </c>
      <c r="D123" s="1">
        <v>31</v>
      </c>
      <c r="E123" s="3">
        <v>7471</v>
      </c>
      <c r="F123" s="12">
        <v>28654</v>
      </c>
      <c r="G123" s="17">
        <v>947</v>
      </c>
      <c r="H123" s="20">
        <f t="shared" si="5"/>
        <v>9470</v>
      </c>
      <c r="I123" s="14">
        <v>29.884</v>
      </c>
      <c r="J123" s="14">
        <f t="shared" si="6"/>
        <v>2.9884</v>
      </c>
      <c r="K123" s="14">
        <f t="shared" si="7"/>
        <v>11.9536</v>
      </c>
      <c r="L123" s="14">
        <f t="shared" si="8"/>
        <v>14.942</v>
      </c>
      <c r="M123" s="14">
        <f t="shared" si="9"/>
        <v>29.884</v>
      </c>
    </row>
    <row r="124" spans="1:13" ht="15.75">
      <c r="A124" s="1">
        <v>109</v>
      </c>
      <c r="B124" s="66"/>
      <c r="C124" s="5" t="s">
        <v>120</v>
      </c>
      <c r="D124" s="1">
        <v>54</v>
      </c>
      <c r="E124" s="3">
        <v>13918</v>
      </c>
      <c r="F124" s="12">
        <v>51083</v>
      </c>
      <c r="G124" s="3">
        <v>1795</v>
      </c>
      <c r="H124" s="20">
        <f t="shared" si="5"/>
        <v>17950</v>
      </c>
      <c r="I124" s="14">
        <v>55.672</v>
      </c>
      <c r="J124" s="14">
        <f t="shared" si="6"/>
        <v>5.5672</v>
      </c>
      <c r="K124" s="14">
        <f t="shared" si="7"/>
        <v>22.2688</v>
      </c>
      <c r="L124" s="14">
        <f t="shared" si="8"/>
        <v>27.836</v>
      </c>
      <c r="M124" s="14">
        <f t="shared" si="9"/>
        <v>55.672</v>
      </c>
    </row>
    <row r="125" spans="1:13" ht="31.5">
      <c r="A125" s="1">
        <v>110</v>
      </c>
      <c r="B125" s="66"/>
      <c r="C125" s="5" t="s">
        <v>121</v>
      </c>
      <c r="D125" s="1">
        <v>20</v>
      </c>
      <c r="E125" s="8">
        <v>1962.6666666666667</v>
      </c>
      <c r="F125" s="12">
        <f>E125*4.5</f>
        <v>8832</v>
      </c>
      <c r="G125" s="17">
        <v>761</v>
      </c>
      <c r="H125" s="20">
        <f t="shared" si="5"/>
        <v>7610</v>
      </c>
      <c r="I125" s="14">
        <v>7.850666666666667</v>
      </c>
      <c r="J125" s="14">
        <f t="shared" si="6"/>
        <v>0.7850666666666667</v>
      </c>
      <c r="K125" s="14">
        <f t="shared" si="7"/>
        <v>3.1402666666666668</v>
      </c>
      <c r="L125" s="14">
        <f t="shared" si="8"/>
        <v>3.9253333333333336</v>
      </c>
      <c r="M125" s="14">
        <f t="shared" si="9"/>
        <v>7.850666666666667</v>
      </c>
    </row>
    <row r="126" spans="1:13" ht="15.75">
      <c r="A126" s="6"/>
      <c r="B126" s="7" t="s">
        <v>0</v>
      </c>
      <c r="C126" s="11"/>
      <c r="D126" s="6">
        <f>SUM(D117:D125)</f>
        <v>329</v>
      </c>
      <c r="E126" s="10">
        <f>SUM(E117:E125)</f>
        <v>92472.66666666667</v>
      </c>
      <c r="F126" s="16">
        <f>SUM(F117:F125)</f>
        <v>351894</v>
      </c>
      <c r="G126" s="10">
        <v>10891</v>
      </c>
      <c r="H126" s="42">
        <f t="shared" si="5"/>
        <v>108910</v>
      </c>
      <c r="I126" s="43">
        <v>369.8906666666667</v>
      </c>
      <c r="J126" s="14">
        <f t="shared" si="6"/>
        <v>36.989066666666666</v>
      </c>
      <c r="K126" s="14">
        <f t="shared" si="7"/>
        <v>147.95626666666666</v>
      </c>
      <c r="L126" s="14">
        <f t="shared" si="8"/>
        <v>184.94533333333334</v>
      </c>
      <c r="M126" s="14">
        <f t="shared" si="9"/>
        <v>369.8906666666667</v>
      </c>
    </row>
    <row r="127" spans="1:13" ht="31.5">
      <c r="A127" s="48"/>
      <c r="B127" s="49" t="s">
        <v>128</v>
      </c>
      <c r="C127" s="49"/>
      <c r="D127" s="50">
        <f>D16+D25+D35+D48+D62+D72+D82+D90+D99+D106+D110+D116+D126+D63+D107</f>
        <v>5409</v>
      </c>
      <c r="E127" s="50">
        <f>E16+E25+E35+E48+E62+E72+E82+E90+E99+E106+E110+E116+E126+E63+E107</f>
        <v>1584181.6666666667</v>
      </c>
      <c r="F127" s="51">
        <f>F16+F25+F35+F48+F62+F72+F82+F90+F99+F106+F110+F116+F126+F63+F107</f>
        <v>6450377</v>
      </c>
      <c r="G127" s="50">
        <f>SUM(G126+G116+G110+G106+G99+G90+G82+G72+G62+G48+G35+G25+G16)</f>
        <v>185479</v>
      </c>
      <c r="H127" s="42">
        <f t="shared" si="5"/>
        <v>1854790</v>
      </c>
      <c r="I127" s="52">
        <v>6336.726666666667</v>
      </c>
      <c r="J127" s="14">
        <f t="shared" si="6"/>
        <v>633.6726666666667</v>
      </c>
      <c r="K127" s="14">
        <f t="shared" si="7"/>
        <v>2534.690666666667</v>
      </c>
      <c r="L127" s="14">
        <f t="shared" si="8"/>
        <v>3168.3633333333337</v>
      </c>
      <c r="M127" s="14">
        <f t="shared" si="9"/>
        <v>6336.726666666667</v>
      </c>
    </row>
    <row r="128" spans="6:10" ht="12.75">
      <c r="F128" s="54"/>
      <c r="G128" s="54"/>
      <c r="H128" s="54"/>
      <c r="J128" s="80"/>
    </row>
    <row r="129" spans="6:8" ht="12.75">
      <c r="F129" s="55"/>
      <c r="G129" s="55"/>
      <c r="H129" s="55"/>
    </row>
    <row r="130" spans="6:8" ht="12.75">
      <c r="F130" s="55"/>
      <c r="G130" s="55"/>
      <c r="H130" s="55"/>
    </row>
    <row r="131" spans="6:8" ht="12.75">
      <c r="F131" s="55"/>
      <c r="G131" s="55"/>
      <c r="H131" s="55"/>
    </row>
    <row r="132" spans="6:8" ht="12.75">
      <c r="F132" s="55"/>
      <c r="G132" s="55"/>
      <c r="H132" s="55"/>
    </row>
    <row r="133" spans="6:8" ht="12.75">
      <c r="F133" s="55"/>
      <c r="G133" s="55"/>
      <c r="H133" s="55"/>
    </row>
    <row r="134" spans="6:8" ht="12.75">
      <c r="F134" s="55"/>
      <c r="G134" s="55"/>
      <c r="H134" s="55"/>
    </row>
    <row r="135" spans="6:8" ht="12.75">
      <c r="F135" s="55"/>
      <c r="G135" s="55"/>
      <c r="H135" s="55"/>
    </row>
    <row r="136" spans="6:8" ht="12.75">
      <c r="F136" s="55"/>
      <c r="G136" s="55"/>
      <c r="H136" s="55"/>
    </row>
    <row r="137" spans="6:8" ht="12.75">
      <c r="F137" s="55"/>
      <c r="G137" s="55"/>
      <c r="H137" s="55"/>
    </row>
    <row r="138" spans="6:8" ht="12.75">
      <c r="F138" s="55"/>
      <c r="G138" s="55"/>
      <c r="H138" s="55"/>
    </row>
    <row r="139" spans="6:8" ht="12.75">
      <c r="F139" s="55"/>
      <c r="G139" s="55"/>
      <c r="H139" s="55"/>
    </row>
    <row r="140" spans="6:8" ht="12.75">
      <c r="F140" s="55"/>
      <c r="G140" s="55"/>
      <c r="H140" s="55"/>
    </row>
    <row r="141" spans="6:8" ht="12.75">
      <c r="F141" s="55"/>
      <c r="G141" s="55"/>
      <c r="H141" s="55"/>
    </row>
    <row r="142" spans="6:8" ht="12.75">
      <c r="F142" s="55"/>
      <c r="G142" s="55"/>
      <c r="H142" s="55"/>
    </row>
    <row r="143" spans="6:8" ht="12.75">
      <c r="F143" s="55"/>
      <c r="G143" s="55"/>
      <c r="H143" s="55"/>
    </row>
    <row r="144" spans="6:8" ht="12.75">
      <c r="F144" s="55"/>
      <c r="G144" s="55"/>
      <c r="H144" s="55"/>
    </row>
    <row r="145" spans="6:8" ht="12.75">
      <c r="F145" s="55"/>
      <c r="G145" s="55"/>
      <c r="H145" s="55"/>
    </row>
    <row r="146" spans="6:8" ht="12.75">
      <c r="F146" s="55"/>
      <c r="G146" s="55"/>
      <c r="H146" s="55"/>
    </row>
    <row r="147" spans="6:8" ht="12.75">
      <c r="F147" s="55"/>
      <c r="G147" s="55"/>
      <c r="H147" s="55"/>
    </row>
    <row r="148" spans="6:8" ht="12.75">
      <c r="F148" s="55"/>
      <c r="G148" s="55"/>
      <c r="H148" s="55"/>
    </row>
    <row r="149" spans="6:8" ht="12.75">
      <c r="F149" s="55"/>
      <c r="G149" s="55"/>
      <c r="H149" s="55"/>
    </row>
    <row r="150" spans="6:8" ht="12.75">
      <c r="F150" s="55"/>
      <c r="G150" s="55"/>
      <c r="H150" s="55"/>
    </row>
    <row r="151" spans="6:8" ht="12.75">
      <c r="F151" s="55"/>
      <c r="G151" s="55"/>
      <c r="H151" s="55"/>
    </row>
    <row r="152" spans="6:8" ht="12.75">
      <c r="F152" s="55"/>
      <c r="G152" s="55"/>
      <c r="H152" s="55"/>
    </row>
    <row r="153" spans="6:8" ht="12.75">
      <c r="F153" s="55"/>
      <c r="G153" s="55"/>
      <c r="H153" s="55"/>
    </row>
    <row r="154" spans="6:8" ht="12.75">
      <c r="F154" s="55"/>
      <c r="G154" s="55"/>
      <c r="H154" s="55"/>
    </row>
    <row r="155" spans="6:8" ht="12.75">
      <c r="F155" s="55"/>
      <c r="G155" s="55"/>
      <c r="H155" s="55"/>
    </row>
    <row r="156" spans="6:8" ht="12.75">
      <c r="F156" s="55"/>
      <c r="G156" s="55"/>
      <c r="H156" s="55"/>
    </row>
    <row r="157" spans="6:8" ht="12.75">
      <c r="F157" s="55"/>
      <c r="G157" s="55"/>
      <c r="H157" s="55"/>
    </row>
    <row r="158" spans="6:8" ht="12.75">
      <c r="F158" s="55"/>
      <c r="G158" s="55"/>
      <c r="H158" s="55"/>
    </row>
    <row r="159" spans="6:8" ht="12.75">
      <c r="F159" s="55"/>
      <c r="G159" s="55"/>
      <c r="H159" s="55"/>
    </row>
    <row r="160" spans="6:8" ht="12.75">
      <c r="F160" s="55"/>
      <c r="G160" s="55"/>
      <c r="H160" s="55"/>
    </row>
    <row r="161" spans="6:8" ht="12.75">
      <c r="F161" s="55"/>
      <c r="G161" s="55"/>
      <c r="H161" s="55"/>
    </row>
    <row r="162" spans="6:8" ht="12.75">
      <c r="F162" s="55"/>
      <c r="G162" s="55"/>
      <c r="H162" s="55"/>
    </row>
    <row r="163" spans="6:8" ht="12.75">
      <c r="F163" s="55"/>
      <c r="G163" s="55"/>
      <c r="H163" s="55"/>
    </row>
    <row r="164" spans="6:8" ht="12.75">
      <c r="F164" s="55"/>
      <c r="G164" s="55"/>
      <c r="H164" s="55"/>
    </row>
    <row r="165" spans="6:8" ht="12.75">
      <c r="F165" s="55"/>
      <c r="G165" s="55"/>
      <c r="H165" s="55"/>
    </row>
    <row r="166" spans="6:8" ht="12.75">
      <c r="F166" s="55"/>
      <c r="G166" s="55"/>
      <c r="H166" s="55"/>
    </row>
    <row r="167" spans="6:8" ht="12.75">
      <c r="F167" s="55"/>
      <c r="G167" s="55"/>
      <c r="H167" s="55"/>
    </row>
    <row r="168" spans="6:8" ht="12.75">
      <c r="F168" s="55"/>
      <c r="G168" s="55"/>
      <c r="H168" s="55"/>
    </row>
    <row r="169" spans="6:8" ht="12.75">
      <c r="F169" s="55"/>
      <c r="G169" s="55"/>
      <c r="H169" s="55"/>
    </row>
    <row r="170" spans="6:8" ht="12.75">
      <c r="F170" s="55"/>
      <c r="G170" s="55"/>
      <c r="H170" s="55"/>
    </row>
    <row r="171" spans="6:8" ht="12.75">
      <c r="F171" s="55"/>
      <c r="G171" s="55"/>
      <c r="H171" s="55"/>
    </row>
    <row r="172" spans="6:8" ht="12.75">
      <c r="F172" s="55"/>
      <c r="G172" s="55"/>
      <c r="H172" s="55"/>
    </row>
    <row r="173" spans="6:8" ht="12.75">
      <c r="F173" s="55"/>
      <c r="G173" s="55"/>
      <c r="H173" s="55"/>
    </row>
    <row r="174" spans="6:8" ht="12.75">
      <c r="F174" s="55"/>
      <c r="G174" s="55"/>
      <c r="H174" s="55"/>
    </row>
    <row r="175" spans="6:8" ht="12.75">
      <c r="F175" s="55"/>
      <c r="G175" s="55"/>
      <c r="H175" s="55"/>
    </row>
    <row r="176" spans="6:8" ht="12.75">
      <c r="F176" s="55"/>
      <c r="G176" s="55"/>
      <c r="H176" s="55"/>
    </row>
    <row r="177" spans="6:8" ht="12.75">
      <c r="F177" s="55"/>
      <c r="G177" s="55"/>
      <c r="H177" s="55"/>
    </row>
    <row r="178" spans="6:8" ht="12.75">
      <c r="F178" s="55"/>
      <c r="G178" s="55"/>
      <c r="H178" s="55"/>
    </row>
    <row r="179" spans="6:8" ht="12.75">
      <c r="F179" s="55"/>
      <c r="G179" s="55"/>
      <c r="H179" s="55"/>
    </row>
    <row r="180" spans="6:8" ht="12.75">
      <c r="F180" s="55"/>
      <c r="G180" s="55"/>
      <c r="H180" s="55"/>
    </row>
    <row r="181" spans="6:8" ht="12.75">
      <c r="F181" s="55"/>
      <c r="G181" s="55"/>
      <c r="H181" s="55"/>
    </row>
    <row r="182" spans="6:8" ht="12.75">
      <c r="F182" s="55"/>
      <c r="G182" s="55"/>
      <c r="H182" s="55"/>
    </row>
    <row r="183" spans="6:8" ht="12.75">
      <c r="F183" s="55"/>
      <c r="G183" s="55"/>
      <c r="H183" s="55"/>
    </row>
    <row r="184" spans="6:8" ht="12.75">
      <c r="F184" s="55"/>
      <c r="G184" s="55"/>
      <c r="H184" s="55"/>
    </row>
    <row r="185" spans="6:8" ht="12.75">
      <c r="F185" s="55"/>
      <c r="G185" s="55"/>
      <c r="H185" s="55"/>
    </row>
    <row r="186" spans="6:8" ht="12.75">
      <c r="F186" s="55"/>
      <c r="G186" s="55"/>
      <c r="H186" s="55"/>
    </row>
    <row r="187" spans="6:8" ht="12.75">
      <c r="F187" s="55"/>
      <c r="G187" s="55"/>
      <c r="H187" s="55"/>
    </row>
    <row r="188" spans="6:8" ht="12.75">
      <c r="F188" s="55"/>
      <c r="G188" s="55"/>
      <c r="H188" s="55"/>
    </row>
    <row r="189" spans="6:8" ht="12.75">
      <c r="F189" s="55"/>
      <c r="G189" s="55"/>
      <c r="H189" s="55"/>
    </row>
    <row r="190" spans="6:8" ht="12.75">
      <c r="F190" s="55"/>
      <c r="G190" s="55"/>
      <c r="H190" s="55"/>
    </row>
    <row r="191" spans="6:8" ht="12.75">
      <c r="F191" s="55"/>
      <c r="G191" s="55"/>
      <c r="H191" s="55"/>
    </row>
    <row r="192" spans="6:8" ht="12.75">
      <c r="F192" s="55"/>
      <c r="G192" s="55"/>
      <c r="H192" s="55"/>
    </row>
    <row r="193" spans="6:8" ht="12.75">
      <c r="F193" s="55"/>
      <c r="G193" s="55"/>
      <c r="H193" s="55"/>
    </row>
    <row r="194" spans="6:8" ht="12.75">
      <c r="F194" s="55"/>
      <c r="G194" s="55"/>
      <c r="H194" s="55"/>
    </row>
    <row r="195" spans="6:8" ht="12.75">
      <c r="F195" s="55"/>
      <c r="G195" s="55"/>
      <c r="H195" s="55"/>
    </row>
    <row r="196" spans="6:8" ht="12.75">
      <c r="F196" s="55"/>
      <c r="G196" s="55"/>
      <c r="H196" s="55"/>
    </row>
    <row r="197" spans="6:8" ht="12.75">
      <c r="F197" s="55"/>
      <c r="G197" s="55"/>
      <c r="H197" s="55"/>
    </row>
    <row r="198" spans="6:8" ht="12.75">
      <c r="F198" s="55"/>
      <c r="G198" s="55"/>
      <c r="H198" s="55"/>
    </row>
    <row r="199" spans="6:8" ht="12.75">
      <c r="F199" s="55"/>
      <c r="G199" s="55"/>
      <c r="H199" s="55"/>
    </row>
    <row r="200" spans="6:8" ht="12.75">
      <c r="F200" s="55"/>
      <c r="G200" s="55"/>
      <c r="H200" s="55"/>
    </row>
    <row r="201" spans="6:8" ht="12.75">
      <c r="F201" s="55"/>
      <c r="G201" s="55"/>
      <c r="H201" s="55"/>
    </row>
    <row r="202" spans="6:8" ht="12.75">
      <c r="F202" s="55"/>
      <c r="G202" s="55"/>
      <c r="H202" s="55"/>
    </row>
    <row r="203" spans="6:8" ht="12.75">
      <c r="F203" s="55"/>
      <c r="G203" s="55"/>
      <c r="H203" s="55"/>
    </row>
    <row r="204" spans="6:8" ht="12.75">
      <c r="F204" s="55"/>
      <c r="G204" s="55"/>
      <c r="H204" s="55"/>
    </row>
    <row r="205" spans="6:8" ht="12.75">
      <c r="F205" s="55"/>
      <c r="G205" s="55"/>
      <c r="H205" s="55"/>
    </row>
    <row r="206" spans="6:8" ht="12.75">
      <c r="F206" s="55"/>
      <c r="G206" s="55"/>
      <c r="H206" s="55"/>
    </row>
    <row r="207" spans="6:8" ht="12.75">
      <c r="F207" s="55"/>
      <c r="G207" s="55"/>
      <c r="H207" s="55"/>
    </row>
    <row r="208" spans="6:8" ht="12.75">
      <c r="F208" s="55"/>
      <c r="G208" s="55"/>
      <c r="H208" s="55"/>
    </row>
    <row r="209" spans="6:8" ht="12.75">
      <c r="F209" s="55"/>
      <c r="G209" s="55"/>
      <c r="H209" s="55"/>
    </row>
    <row r="210" spans="6:8" ht="12.75">
      <c r="F210" s="55"/>
      <c r="G210" s="55"/>
      <c r="H210" s="55"/>
    </row>
    <row r="211" spans="6:8" ht="12.75">
      <c r="F211" s="55"/>
      <c r="G211" s="55"/>
      <c r="H211" s="55"/>
    </row>
    <row r="212" spans="6:8" ht="12.75">
      <c r="F212" s="55"/>
      <c r="G212" s="55"/>
      <c r="H212" s="55"/>
    </row>
    <row r="213" spans="6:8" ht="12.75">
      <c r="F213" s="55"/>
      <c r="G213" s="55"/>
      <c r="H213" s="55"/>
    </row>
    <row r="214" spans="6:8" ht="12.75">
      <c r="F214" s="55"/>
      <c r="G214" s="55"/>
      <c r="H214" s="55"/>
    </row>
    <row r="215" spans="6:8" ht="12.75">
      <c r="F215" s="55"/>
      <c r="G215" s="55"/>
      <c r="H215" s="55"/>
    </row>
    <row r="216" spans="6:8" ht="12.75">
      <c r="F216" s="55"/>
      <c r="G216" s="55"/>
      <c r="H216" s="55"/>
    </row>
    <row r="217" spans="6:8" ht="12.75">
      <c r="F217" s="55"/>
      <c r="G217" s="55"/>
      <c r="H217" s="55"/>
    </row>
    <row r="218" spans="6:8" ht="12.75">
      <c r="F218" s="55"/>
      <c r="G218" s="55"/>
      <c r="H218" s="55"/>
    </row>
    <row r="219" spans="6:8" ht="12.75">
      <c r="F219" s="55"/>
      <c r="G219" s="55"/>
      <c r="H219" s="55"/>
    </row>
    <row r="220" spans="6:8" ht="12.75">
      <c r="F220" s="55"/>
      <c r="G220" s="55"/>
      <c r="H220" s="55"/>
    </row>
    <row r="221" spans="6:8" ht="12.75">
      <c r="F221" s="55"/>
      <c r="G221" s="55"/>
      <c r="H221" s="55"/>
    </row>
    <row r="222" spans="6:8" ht="12.75">
      <c r="F222" s="55"/>
      <c r="G222" s="55"/>
      <c r="H222" s="55"/>
    </row>
    <row r="223" spans="6:8" ht="12.75">
      <c r="F223" s="55"/>
      <c r="G223" s="55"/>
      <c r="H223" s="55"/>
    </row>
    <row r="224" spans="6:8" ht="12.75">
      <c r="F224" s="55"/>
      <c r="G224" s="55"/>
      <c r="H224" s="55"/>
    </row>
    <row r="225" spans="6:8" ht="12.75">
      <c r="F225" s="55"/>
      <c r="G225" s="55"/>
      <c r="H225" s="55"/>
    </row>
    <row r="226" spans="6:8" ht="12.75">
      <c r="F226" s="55"/>
      <c r="G226" s="55"/>
      <c r="H226" s="55"/>
    </row>
    <row r="227" spans="6:8" ht="12.75">
      <c r="F227" s="55"/>
      <c r="G227" s="55"/>
      <c r="H227" s="55"/>
    </row>
    <row r="228" spans="6:8" ht="12.75">
      <c r="F228" s="55"/>
      <c r="G228" s="55"/>
      <c r="H228" s="55"/>
    </row>
    <row r="229" spans="6:8" ht="12.75">
      <c r="F229" s="55"/>
      <c r="G229" s="55"/>
      <c r="H229" s="55"/>
    </row>
    <row r="230" spans="6:8" ht="12.75">
      <c r="F230" s="55"/>
      <c r="G230" s="55"/>
      <c r="H230" s="55"/>
    </row>
    <row r="231" spans="6:8" ht="12.75">
      <c r="F231" s="55"/>
      <c r="G231" s="55"/>
      <c r="H231" s="55"/>
    </row>
    <row r="232" spans="6:8" ht="12.75">
      <c r="F232" s="55"/>
      <c r="G232" s="55"/>
      <c r="H232" s="55"/>
    </row>
    <row r="233" spans="6:8" ht="12.75">
      <c r="F233" s="55"/>
      <c r="G233" s="55"/>
      <c r="H233" s="55"/>
    </row>
    <row r="234" spans="6:8" ht="12.75">
      <c r="F234" s="55"/>
      <c r="G234" s="55"/>
      <c r="H234" s="55"/>
    </row>
    <row r="235" spans="6:8" ht="12.75">
      <c r="F235" s="55"/>
      <c r="G235" s="55"/>
      <c r="H235" s="55"/>
    </row>
    <row r="236" spans="6:8" ht="12.75">
      <c r="F236" s="55"/>
      <c r="G236" s="55"/>
      <c r="H236" s="55"/>
    </row>
    <row r="237" spans="6:8" ht="12.75">
      <c r="F237" s="55"/>
      <c r="G237" s="55"/>
      <c r="H237" s="55"/>
    </row>
    <row r="238" spans="6:8" ht="12.75">
      <c r="F238" s="55"/>
      <c r="G238" s="55"/>
      <c r="H238" s="55"/>
    </row>
    <row r="239" spans="6:8" ht="12.75">
      <c r="F239" s="55"/>
      <c r="G239" s="55"/>
      <c r="H239" s="55"/>
    </row>
    <row r="240" spans="6:8" ht="12.75">
      <c r="F240" s="55"/>
      <c r="G240" s="55"/>
      <c r="H240" s="55"/>
    </row>
    <row r="241" spans="6:8" ht="12.75">
      <c r="F241" s="55"/>
      <c r="G241" s="55"/>
      <c r="H241" s="55"/>
    </row>
    <row r="242" spans="6:8" ht="12.75">
      <c r="F242" s="55"/>
      <c r="G242" s="55"/>
      <c r="H242" s="55"/>
    </row>
    <row r="243" spans="6:8" ht="12.75">
      <c r="F243" s="55"/>
      <c r="G243" s="55"/>
      <c r="H243" s="55"/>
    </row>
    <row r="244" spans="6:8" ht="12.75">
      <c r="F244" s="55"/>
      <c r="G244" s="55"/>
      <c r="H244" s="55"/>
    </row>
    <row r="245" spans="6:8" ht="12.75">
      <c r="F245" s="55"/>
      <c r="G245" s="55"/>
      <c r="H245" s="55"/>
    </row>
    <row r="246" spans="6:8" ht="12.75">
      <c r="F246" s="55"/>
      <c r="G246" s="55"/>
      <c r="H246" s="55"/>
    </row>
    <row r="247" spans="6:8" ht="12.75">
      <c r="F247" s="55"/>
      <c r="G247" s="55"/>
      <c r="H247" s="55"/>
    </row>
    <row r="248" spans="6:8" ht="12.75">
      <c r="F248" s="55"/>
      <c r="G248" s="55"/>
      <c r="H248" s="55"/>
    </row>
    <row r="249" spans="6:8" ht="12.75">
      <c r="F249" s="55"/>
      <c r="G249" s="55"/>
      <c r="H249" s="55"/>
    </row>
    <row r="250" spans="6:8" ht="12.75">
      <c r="F250" s="55"/>
      <c r="G250" s="55"/>
      <c r="H250" s="55"/>
    </row>
    <row r="251" spans="6:8" ht="12.75">
      <c r="F251" s="55"/>
      <c r="G251" s="55"/>
      <c r="H251" s="55"/>
    </row>
    <row r="252" spans="6:8" ht="12.75">
      <c r="F252" s="55"/>
      <c r="G252" s="55"/>
      <c r="H252" s="55"/>
    </row>
    <row r="253" spans="6:8" ht="12.75">
      <c r="F253" s="55"/>
      <c r="G253" s="55"/>
      <c r="H253" s="55"/>
    </row>
    <row r="254" spans="6:8" ht="12.75">
      <c r="F254" s="55"/>
      <c r="G254" s="55"/>
      <c r="H254" s="55"/>
    </row>
    <row r="255" spans="6:8" ht="12.75">
      <c r="F255" s="55"/>
      <c r="G255" s="55"/>
      <c r="H255" s="55"/>
    </row>
    <row r="256" spans="6:8" ht="12.75">
      <c r="F256" s="55"/>
      <c r="G256" s="55"/>
      <c r="H256" s="55"/>
    </row>
    <row r="257" spans="6:8" ht="12.75">
      <c r="F257" s="55"/>
      <c r="G257" s="55"/>
      <c r="H257" s="55"/>
    </row>
    <row r="258" spans="6:8" ht="12.75">
      <c r="F258" s="55"/>
      <c r="G258" s="55"/>
      <c r="H258" s="55"/>
    </row>
    <row r="259" spans="6:8" ht="12.75">
      <c r="F259" s="55"/>
      <c r="G259" s="55"/>
      <c r="H259" s="55"/>
    </row>
    <row r="260" spans="6:8" ht="12.75">
      <c r="F260" s="55"/>
      <c r="G260" s="55"/>
      <c r="H260" s="55"/>
    </row>
    <row r="261" spans="6:8" ht="12.75">
      <c r="F261" s="55"/>
      <c r="G261" s="55"/>
      <c r="H261" s="55"/>
    </row>
    <row r="262" spans="6:8" ht="12.75">
      <c r="F262" s="55"/>
      <c r="G262" s="55"/>
      <c r="H262" s="55"/>
    </row>
    <row r="263" spans="6:8" ht="12.75">
      <c r="F263" s="55"/>
      <c r="G263" s="55"/>
      <c r="H263" s="55"/>
    </row>
    <row r="264" spans="6:8" ht="12.75">
      <c r="F264" s="55"/>
      <c r="G264" s="55"/>
      <c r="H264" s="55"/>
    </row>
    <row r="265" spans="6:8" ht="12.75">
      <c r="F265" s="55"/>
      <c r="G265" s="55"/>
      <c r="H265" s="55"/>
    </row>
    <row r="266" spans="6:8" ht="12.75">
      <c r="F266" s="55"/>
      <c r="G266" s="55"/>
      <c r="H266" s="55"/>
    </row>
    <row r="267" spans="6:8" ht="12.75">
      <c r="F267" s="55"/>
      <c r="G267" s="55"/>
      <c r="H267" s="55"/>
    </row>
    <row r="268" spans="6:8" ht="12.75">
      <c r="F268" s="55"/>
      <c r="G268" s="55"/>
      <c r="H268" s="55"/>
    </row>
    <row r="269" spans="6:8" ht="12.75">
      <c r="F269" s="55"/>
      <c r="G269" s="55"/>
      <c r="H269" s="55"/>
    </row>
    <row r="270" spans="6:8" ht="12.75">
      <c r="F270" s="55"/>
      <c r="G270" s="55"/>
      <c r="H270" s="55"/>
    </row>
    <row r="271" spans="6:8" ht="12.75">
      <c r="F271" s="55"/>
      <c r="G271" s="55"/>
      <c r="H271" s="55"/>
    </row>
    <row r="272" spans="6:8" ht="12.75">
      <c r="F272" s="55"/>
      <c r="G272" s="55"/>
      <c r="H272" s="55"/>
    </row>
    <row r="273" spans="6:8" ht="12.75">
      <c r="F273" s="55"/>
      <c r="G273" s="55"/>
      <c r="H273" s="55"/>
    </row>
    <row r="274" spans="6:8" ht="12.75">
      <c r="F274" s="55"/>
      <c r="G274" s="55"/>
      <c r="H274" s="55"/>
    </row>
    <row r="275" spans="6:8" ht="12.75">
      <c r="F275" s="55"/>
      <c r="G275" s="55"/>
      <c r="H275" s="55"/>
    </row>
    <row r="276" spans="6:8" ht="12.75">
      <c r="F276" s="55"/>
      <c r="G276" s="55"/>
      <c r="H276" s="55"/>
    </row>
    <row r="277" spans="6:8" ht="12.75">
      <c r="F277" s="55"/>
      <c r="G277" s="55"/>
      <c r="H277" s="55"/>
    </row>
    <row r="278" spans="6:8" ht="12.75">
      <c r="F278" s="55"/>
      <c r="G278" s="55"/>
      <c r="H278" s="55"/>
    </row>
    <row r="279" spans="6:8" ht="12.75">
      <c r="F279" s="55"/>
      <c r="G279" s="55"/>
      <c r="H279" s="55"/>
    </row>
    <row r="280" spans="6:8" ht="12.75">
      <c r="F280" s="55"/>
      <c r="G280" s="55"/>
      <c r="H280" s="55"/>
    </row>
    <row r="281" spans="6:8" ht="12.75">
      <c r="F281" s="55"/>
      <c r="G281" s="55"/>
      <c r="H281" s="55"/>
    </row>
    <row r="282" spans="6:8" ht="12.75">
      <c r="F282" s="55"/>
      <c r="G282" s="55"/>
      <c r="H282" s="55"/>
    </row>
    <row r="283" spans="6:8" ht="12.75">
      <c r="F283" s="55"/>
      <c r="G283" s="55"/>
      <c r="H283" s="55"/>
    </row>
    <row r="284" spans="6:8" ht="12.75">
      <c r="F284" s="55"/>
      <c r="G284" s="55"/>
      <c r="H284" s="55"/>
    </row>
    <row r="285" spans="6:8" ht="12.75">
      <c r="F285" s="55"/>
      <c r="G285" s="55"/>
      <c r="H285" s="55"/>
    </row>
    <row r="286" spans="6:8" ht="12.75">
      <c r="F286" s="55"/>
      <c r="G286" s="55"/>
      <c r="H286" s="55"/>
    </row>
    <row r="287" spans="6:8" ht="12.75">
      <c r="F287" s="55"/>
      <c r="G287" s="55"/>
      <c r="H287" s="55"/>
    </row>
    <row r="288" spans="6:8" ht="12.75">
      <c r="F288" s="55"/>
      <c r="G288" s="55"/>
      <c r="H288" s="55"/>
    </row>
    <row r="289" spans="6:8" ht="12.75">
      <c r="F289" s="55"/>
      <c r="G289" s="55"/>
      <c r="H289" s="55"/>
    </row>
    <row r="290" spans="6:8" ht="12.75">
      <c r="F290" s="55"/>
      <c r="G290" s="55"/>
      <c r="H290" s="55"/>
    </row>
    <row r="291" spans="6:8" ht="12.75">
      <c r="F291" s="55"/>
      <c r="G291" s="55"/>
      <c r="H291" s="55"/>
    </row>
    <row r="292" spans="6:8" ht="12.75">
      <c r="F292" s="55"/>
      <c r="G292" s="55"/>
      <c r="H292" s="55"/>
    </row>
    <row r="293" spans="6:8" ht="12.75">
      <c r="F293" s="55"/>
      <c r="G293" s="55"/>
      <c r="H293" s="55"/>
    </row>
    <row r="294" spans="6:8" ht="12.75">
      <c r="F294" s="55"/>
      <c r="G294" s="55"/>
      <c r="H294" s="55"/>
    </row>
    <row r="295" spans="6:8" ht="12.75">
      <c r="F295" s="55"/>
      <c r="G295" s="55"/>
      <c r="H295" s="55"/>
    </row>
    <row r="296" spans="6:8" ht="12.75">
      <c r="F296" s="55"/>
      <c r="G296" s="55"/>
      <c r="H296" s="55"/>
    </row>
    <row r="297" spans="6:8" ht="12.75">
      <c r="F297" s="55"/>
      <c r="G297" s="55"/>
      <c r="H297" s="55"/>
    </row>
    <row r="298" spans="6:8" ht="12.75">
      <c r="F298" s="55"/>
      <c r="G298" s="55"/>
      <c r="H298" s="55"/>
    </row>
    <row r="299" spans="6:8" ht="12.75">
      <c r="F299" s="55"/>
      <c r="G299" s="55"/>
      <c r="H299" s="55"/>
    </row>
    <row r="300" spans="6:8" ht="12.75">
      <c r="F300" s="55"/>
      <c r="G300" s="55"/>
      <c r="H300" s="55"/>
    </row>
    <row r="301" spans="6:8" ht="12.75">
      <c r="F301" s="55"/>
      <c r="G301" s="55"/>
      <c r="H301" s="55"/>
    </row>
    <row r="302" spans="6:8" ht="12.75">
      <c r="F302" s="55"/>
      <c r="G302" s="55"/>
      <c r="H302" s="55"/>
    </row>
    <row r="303" spans="6:8" ht="12.75">
      <c r="F303" s="55"/>
      <c r="G303" s="55"/>
      <c r="H303" s="55"/>
    </row>
    <row r="304" spans="6:8" ht="12.75">
      <c r="F304" s="55"/>
      <c r="G304" s="55"/>
      <c r="H304" s="55"/>
    </row>
    <row r="305" spans="6:8" ht="12.75">
      <c r="F305" s="55"/>
      <c r="G305" s="55"/>
      <c r="H305" s="55"/>
    </row>
    <row r="306" spans="6:8" ht="12.75">
      <c r="F306" s="55"/>
      <c r="G306" s="55"/>
      <c r="H306" s="55"/>
    </row>
    <row r="307" spans="6:8" ht="12.75">
      <c r="F307" s="55"/>
      <c r="G307" s="55"/>
      <c r="H307" s="55"/>
    </row>
    <row r="308" spans="6:8" ht="12.75">
      <c r="F308" s="55"/>
      <c r="G308" s="55"/>
      <c r="H308" s="55"/>
    </row>
    <row r="309" spans="6:8" ht="12.75">
      <c r="F309" s="55"/>
      <c r="G309" s="55"/>
      <c r="H309" s="55"/>
    </row>
    <row r="310" spans="6:8" ht="12.75">
      <c r="F310" s="55"/>
      <c r="G310" s="55"/>
      <c r="H310" s="55"/>
    </row>
    <row r="311" spans="6:8" ht="12.75">
      <c r="F311" s="55"/>
      <c r="G311" s="55"/>
      <c r="H311" s="55"/>
    </row>
    <row r="312" spans="6:8" ht="12.75">
      <c r="F312" s="55"/>
      <c r="G312" s="55"/>
      <c r="H312" s="55"/>
    </row>
    <row r="313" spans="6:8" ht="12.75">
      <c r="F313" s="55"/>
      <c r="G313" s="55"/>
      <c r="H313" s="55"/>
    </row>
    <row r="314" spans="6:8" ht="12.75">
      <c r="F314" s="55"/>
      <c r="G314" s="55"/>
      <c r="H314" s="55"/>
    </row>
    <row r="315" spans="6:8" ht="12.75">
      <c r="F315" s="55"/>
      <c r="G315" s="55"/>
      <c r="H315" s="55"/>
    </row>
    <row r="316" spans="6:8" ht="12.75">
      <c r="F316" s="55"/>
      <c r="G316" s="55"/>
      <c r="H316" s="55"/>
    </row>
    <row r="317" spans="6:8" ht="12.75">
      <c r="F317" s="55"/>
      <c r="G317" s="55"/>
      <c r="H317" s="55"/>
    </row>
    <row r="318" spans="6:8" ht="12.75">
      <c r="F318" s="55"/>
      <c r="G318" s="55"/>
      <c r="H318" s="55"/>
    </row>
    <row r="319" spans="6:8" ht="12.75">
      <c r="F319" s="55"/>
      <c r="G319" s="55"/>
      <c r="H319" s="55"/>
    </row>
    <row r="320" spans="6:8" ht="12.75">
      <c r="F320" s="55"/>
      <c r="G320" s="55"/>
      <c r="H320" s="55"/>
    </row>
    <row r="321" spans="6:8" ht="12.75">
      <c r="F321" s="55"/>
      <c r="G321" s="55"/>
      <c r="H321" s="55"/>
    </row>
    <row r="322" spans="6:8" ht="12.75">
      <c r="F322" s="55"/>
      <c r="G322" s="55"/>
      <c r="H322" s="55"/>
    </row>
    <row r="323" spans="6:8" ht="12.75">
      <c r="F323" s="55"/>
      <c r="G323" s="55"/>
      <c r="H323" s="55"/>
    </row>
    <row r="324" spans="6:8" ht="12.75">
      <c r="F324" s="55"/>
      <c r="G324" s="55"/>
      <c r="H324" s="55"/>
    </row>
    <row r="325" spans="6:8" ht="12.75">
      <c r="F325" s="55"/>
      <c r="G325" s="55"/>
      <c r="H325" s="55"/>
    </row>
    <row r="326" spans="6:8" ht="12.75">
      <c r="F326" s="55"/>
      <c r="G326" s="55"/>
      <c r="H326" s="55"/>
    </row>
    <row r="327" spans="6:8" ht="12.75">
      <c r="F327" s="55"/>
      <c r="G327" s="55"/>
      <c r="H327" s="55"/>
    </row>
    <row r="328" spans="6:8" ht="12.75">
      <c r="F328" s="55"/>
      <c r="G328" s="55"/>
      <c r="H328" s="55"/>
    </row>
    <row r="329" spans="6:8" ht="12.75">
      <c r="F329" s="55"/>
      <c r="G329" s="55"/>
      <c r="H329" s="55"/>
    </row>
    <row r="330" spans="6:8" ht="12.75">
      <c r="F330" s="55"/>
      <c r="G330" s="55"/>
      <c r="H330" s="55"/>
    </row>
    <row r="331" spans="6:8" ht="12.75">
      <c r="F331" s="55"/>
      <c r="G331" s="55"/>
      <c r="H331" s="55"/>
    </row>
    <row r="332" spans="6:8" ht="12.75">
      <c r="F332" s="55"/>
      <c r="G332" s="55"/>
      <c r="H332" s="55"/>
    </row>
    <row r="333" spans="6:8" ht="12.75">
      <c r="F333" s="55"/>
      <c r="G333" s="55"/>
      <c r="H333" s="55"/>
    </row>
    <row r="334" spans="6:8" ht="12.75">
      <c r="F334" s="55"/>
      <c r="G334" s="55"/>
      <c r="H334" s="55"/>
    </row>
    <row r="335" spans="6:8" ht="12.75">
      <c r="F335" s="55"/>
      <c r="G335" s="55"/>
      <c r="H335" s="55"/>
    </row>
    <row r="336" spans="6:8" ht="12.75">
      <c r="F336" s="55"/>
      <c r="G336" s="55"/>
      <c r="H336" s="55"/>
    </row>
    <row r="337" spans="6:8" ht="12.75">
      <c r="F337" s="55"/>
      <c r="G337" s="55"/>
      <c r="H337" s="55"/>
    </row>
    <row r="338" spans="6:8" ht="12.75">
      <c r="F338" s="55"/>
      <c r="G338" s="55"/>
      <c r="H338" s="55"/>
    </row>
    <row r="339" spans="6:8" ht="12.75">
      <c r="F339" s="55"/>
      <c r="G339" s="55"/>
      <c r="H339" s="55"/>
    </row>
    <row r="340" spans="6:8" ht="12.75">
      <c r="F340" s="55"/>
      <c r="G340" s="55"/>
      <c r="H340" s="55"/>
    </row>
    <row r="341" spans="6:8" ht="12.75">
      <c r="F341" s="55"/>
      <c r="G341" s="55"/>
      <c r="H341" s="55"/>
    </row>
    <row r="342" spans="6:8" ht="12.75">
      <c r="F342" s="55"/>
      <c r="G342" s="55"/>
      <c r="H342" s="55"/>
    </row>
    <row r="343" spans="6:8" ht="12.75">
      <c r="F343" s="55"/>
      <c r="G343" s="55"/>
      <c r="H343" s="55"/>
    </row>
    <row r="344" spans="6:8" ht="12.75">
      <c r="F344" s="55"/>
      <c r="G344" s="55"/>
      <c r="H344" s="55"/>
    </row>
    <row r="345" spans="6:8" ht="12.75">
      <c r="F345" s="55"/>
      <c r="G345" s="55"/>
      <c r="H345" s="55"/>
    </row>
    <row r="346" spans="6:8" ht="12.75">
      <c r="F346" s="55"/>
      <c r="G346" s="55"/>
      <c r="H346" s="55"/>
    </row>
    <row r="347" spans="6:8" ht="12.75">
      <c r="F347" s="55"/>
      <c r="G347" s="55"/>
      <c r="H347" s="55"/>
    </row>
    <row r="348" spans="6:8" ht="12.75">
      <c r="F348" s="55"/>
      <c r="G348" s="55"/>
      <c r="H348" s="55"/>
    </row>
    <row r="349" spans="6:8" ht="12.75">
      <c r="F349" s="55"/>
      <c r="G349" s="55"/>
      <c r="H349" s="55"/>
    </row>
    <row r="350" spans="6:8" ht="12.75">
      <c r="F350" s="55"/>
      <c r="G350" s="55"/>
      <c r="H350" s="55"/>
    </row>
    <row r="351" spans="6:8" ht="12.75">
      <c r="F351" s="55"/>
      <c r="G351" s="55"/>
      <c r="H351" s="55"/>
    </row>
    <row r="352" spans="6:8" ht="12.75">
      <c r="F352" s="55"/>
      <c r="G352" s="55"/>
      <c r="H352" s="55"/>
    </row>
    <row r="353" spans="6:8" ht="12.75">
      <c r="F353" s="55"/>
      <c r="G353" s="55"/>
      <c r="H353" s="55"/>
    </row>
    <row r="354" spans="6:8" ht="12.75">
      <c r="F354" s="55"/>
      <c r="G354" s="55"/>
      <c r="H354" s="55"/>
    </row>
    <row r="355" spans="6:8" ht="12.75">
      <c r="F355" s="55"/>
      <c r="G355" s="55"/>
      <c r="H355" s="55"/>
    </row>
    <row r="356" spans="6:8" ht="12.75">
      <c r="F356" s="55"/>
      <c r="G356" s="55"/>
      <c r="H356" s="55"/>
    </row>
    <row r="357" spans="6:8" ht="12.75">
      <c r="F357" s="55"/>
      <c r="G357" s="55"/>
      <c r="H357" s="55"/>
    </row>
    <row r="358" spans="6:8" ht="12.75">
      <c r="F358" s="55"/>
      <c r="G358" s="55"/>
      <c r="H358" s="55"/>
    </row>
    <row r="359" spans="6:8" ht="12.75">
      <c r="F359" s="55"/>
      <c r="G359" s="55"/>
      <c r="H359" s="55"/>
    </row>
    <row r="360" spans="6:8" ht="12.75">
      <c r="F360" s="55"/>
      <c r="G360" s="55"/>
      <c r="H360" s="55"/>
    </row>
    <row r="361" spans="6:8" ht="12.75">
      <c r="F361" s="55"/>
      <c r="G361" s="55"/>
      <c r="H361" s="55"/>
    </row>
    <row r="362" spans="6:8" ht="12.75">
      <c r="F362" s="55"/>
      <c r="G362" s="55"/>
      <c r="H362" s="55"/>
    </row>
    <row r="363" spans="6:8" ht="12.75">
      <c r="F363" s="55"/>
      <c r="G363" s="55"/>
      <c r="H363" s="55"/>
    </row>
    <row r="364" spans="6:8" ht="12.75">
      <c r="F364" s="55"/>
      <c r="G364" s="55"/>
      <c r="H364" s="55"/>
    </row>
    <row r="365" spans="6:8" ht="12.75">
      <c r="F365" s="55"/>
      <c r="G365" s="55"/>
      <c r="H365" s="55"/>
    </row>
    <row r="366" spans="6:8" ht="12.75">
      <c r="F366" s="55"/>
      <c r="G366" s="55"/>
      <c r="H366" s="55"/>
    </row>
    <row r="367" spans="6:8" ht="12.75">
      <c r="F367" s="55"/>
      <c r="G367" s="55"/>
      <c r="H367" s="55"/>
    </row>
    <row r="368" spans="6:8" ht="12.75">
      <c r="F368" s="55"/>
      <c r="G368" s="55"/>
      <c r="H368" s="55"/>
    </row>
    <row r="369" spans="6:8" ht="12.75">
      <c r="F369" s="55"/>
      <c r="G369" s="55"/>
      <c r="H369" s="55"/>
    </row>
    <row r="370" spans="6:8" ht="12.75">
      <c r="F370" s="55"/>
      <c r="G370" s="55"/>
      <c r="H370" s="55"/>
    </row>
    <row r="371" spans="6:8" ht="12.75">
      <c r="F371" s="55"/>
      <c r="G371" s="55"/>
      <c r="H371" s="55"/>
    </row>
    <row r="372" spans="6:8" ht="12.75">
      <c r="F372" s="55"/>
      <c r="G372" s="55"/>
      <c r="H372" s="55"/>
    </row>
    <row r="373" spans="6:8" ht="12.75">
      <c r="F373" s="55"/>
      <c r="G373" s="55"/>
      <c r="H373" s="55"/>
    </row>
    <row r="374" spans="6:8" ht="12.75">
      <c r="F374" s="55"/>
      <c r="G374" s="55"/>
      <c r="H374" s="55"/>
    </row>
    <row r="375" spans="6:8" ht="12.75">
      <c r="F375" s="55"/>
      <c r="G375" s="55"/>
      <c r="H375" s="55"/>
    </row>
    <row r="376" spans="6:8" ht="12.75">
      <c r="F376" s="55"/>
      <c r="G376" s="55"/>
      <c r="H376" s="55"/>
    </row>
    <row r="377" spans="6:8" ht="12.75">
      <c r="F377" s="55"/>
      <c r="G377" s="55"/>
      <c r="H377" s="55"/>
    </row>
    <row r="378" spans="6:8" ht="12.75">
      <c r="F378" s="55"/>
      <c r="G378" s="55"/>
      <c r="H378" s="55"/>
    </row>
    <row r="379" spans="6:8" ht="12.75">
      <c r="F379" s="55"/>
      <c r="G379" s="55"/>
      <c r="H379" s="55"/>
    </row>
    <row r="380" spans="6:8" ht="12.75">
      <c r="F380" s="55"/>
      <c r="G380" s="55"/>
      <c r="H380" s="55"/>
    </row>
    <row r="381" spans="6:8" ht="12.75">
      <c r="F381" s="55"/>
      <c r="G381" s="55"/>
      <c r="H381" s="55"/>
    </row>
    <row r="382" spans="6:8" ht="12.75">
      <c r="F382" s="55"/>
      <c r="G382" s="55"/>
      <c r="H382" s="55"/>
    </row>
    <row r="383" spans="6:8" ht="12.75">
      <c r="F383" s="55"/>
      <c r="G383" s="55"/>
      <c r="H383" s="55"/>
    </row>
    <row r="384" spans="6:8" ht="12.75">
      <c r="F384" s="55"/>
      <c r="G384" s="55"/>
      <c r="H384" s="55"/>
    </row>
    <row r="385" spans="6:8" ht="12.75">
      <c r="F385" s="55"/>
      <c r="G385" s="55"/>
      <c r="H385" s="55"/>
    </row>
    <row r="386" spans="6:8" ht="12.75">
      <c r="F386" s="55"/>
      <c r="G386" s="55"/>
      <c r="H386" s="55"/>
    </row>
    <row r="387" spans="6:8" ht="12.75">
      <c r="F387" s="55"/>
      <c r="G387" s="55"/>
      <c r="H387" s="55"/>
    </row>
    <row r="388" spans="6:8" ht="12.75">
      <c r="F388" s="55"/>
      <c r="G388" s="55"/>
      <c r="H388" s="55"/>
    </row>
    <row r="389" spans="6:8" ht="12.75">
      <c r="F389" s="55"/>
      <c r="G389" s="55"/>
      <c r="H389" s="55"/>
    </row>
    <row r="390" spans="6:8" ht="12.75">
      <c r="F390" s="55"/>
      <c r="G390" s="55"/>
      <c r="H390" s="55"/>
    </row>
    <row r="391" spans="6:8" ht="12.75">
      <c r="F391" s="55"/>
      <c r="G391" s="55"/>
      <c r="H391" s="55"/>
    </row>
    <row r="392" spans="6:8" ht="12.75">
      <c r="F392" s="55"/>
      <c r="G392" s="55"/>
      <c r="H392" s="55"/>
    </row>
    <row r="393" spans="6:8" ht="12.75">
      <c r="F393" s="55"/>
      <c r="G393" s="55"/>
      <c r="H393" s="55"/>
    </row>
    <row r="394" spans="6:8" ht="12.75">
      <c r="F394" s="55"/>
      <c r="G394" s="55"/>
      <c r="H394" s="55"/>
    </row>
    <row r="395" spans="6:8" ht="12.75">
      <c r="F395" s="55"/>
      <c r="G395" s="55"/>
      <c r="H395" s="55"/>
    </row>
    <row r="396" spans="6:8" ht="12.75">
      <c r="F396" s="55"/>
      <c r="G396" s="55"/>
      <c r="H396" s="55"/>
    </row>
    <row r="397" spans="6:8" ht="12.75">
      <c r="F397" s="55"/>
      <c r="G397" s="55"/>
      <c r="H397" s="55"/>
    </row>
    <row r="398" spans="6:8" ht="12.75">
      <c r="F398" s="55"/>
      <c r="G398" s="55"/>
      <c r="H398" s="55"/>
    </row>
    <row r="399" spans="6:8" ht="12.75">
      <c r="F399" s="55"/>
      <c r="G399" s="55"/>
      <c r="H399" s="55"/>
    </row>
    <row r="400" spans="6:8" ht="12.75">
      <c r="F400" s="55"/>
      <c r="G400" s="55"/>
      <c r="H400" s="55"/>
    </row>
    <row r="401" spans="6:8" ht="12.75">
      <c r="F401" s="55"/>
      <c r="G401" s="55"/>
      <c r="H401" s="55"/>
    </row>
    <row r="402" spans="6:8" ht="12.75">
      <c r="F402" s="55"/>
      <c r="G402" s="55"/>
      <c r="H402" s="55"/>
    </row>
    <row r="403" spans="6:8" ht="12.75">
      <c r="F403" s="55"/>
      <c r="G403" s="55"/>
      <c r="H403" s="55"/>
    </row>
    <row r="404" spans="6:8" ht="12.75">
      <c r="F404" s="55"/>
      <c r="G404" s="55"/>
      <c r="H404" s="55"/>
    </row>
    <row r="405" spans="6:8" ht="12.75">
      <c r="F405" s="55"/>
      <c r="G405" s="55"/>
      <c r="H405" s="55"/>
    </row>
    <row r="406" spans="6:8" ht="12.75">
      <c r="F406" s="55"/>
      <c r="G406" s="55"/>
      <c r="H406" s="55"/>
    </row>
    <row r="407" spans="6:8" ht="12.75">
      <c r="F407" s="55"/>
      <c r="G407" s="55"/>
      <c r="H407" s="55"/>
    </row>
    <row r="408" spans="6:8" ht="12.75">
      <c r="F408" s="55"/>
      <c r="G408" s="55"/>
      <c r="H408" s="55"/>
    </row>
    <row r="409" spans="6:8" ht="12.75">
      <c r="F409" s="55"/>
      <c r="G409" s="55"/>
      <c r="H409" s="55"/>
    </row>
    <row r="410" spans="6:8" ht="12.75">
      <c r="F410" s="55"/>
      <c r="G410" s="55"/>
      <c r="H410" s="55"/>
    </row>
    <row r="411" spans="6:8" ht="12.75">
      <c r="F411" s="55"/>
      <c r="G411" s="55"/>
      <c r="H411" s="55"/>
    </row>
    <row r="412" spans="6:8" ht="12.75">
      <c r="F412" s="55"/>
      <c r="G412" s="55"/>
      <c r="H412" s="55"/>
    </row>
    <row r="413" spans="6:8" ht="12.75">
      <c r="F413" s="55"/>
      <c r="G413" s="55"/>
      <c r="H413" s="55"/>
    </row>
    <row r="414" spans="6:8" ht="12.75">
      <c r="F414" s="55"/>
      <c r="G414" s="55"/>
      <c r="H414" s="55"/>
    </row>
    <row r="415" spans="6:8" ht="12.75">
      <c r="F415" s="55"/>
      <c r="G415" s="55"/>
      <c r="H415" s="55"/>
    </row>
    <row r="416" spans="6:8" ht="12.75">
      <c r="F416" s="55"/>
      <c r="G416" s="55"/>
      <c r="H416" s="55"/>
    </row>
    <row r="417" spans="6:8" ht="12.75">
      <c r="F417" s="55"/>
      <c r="G417" s="55"/>
      <c r="H417" s="55"/>
    </row>
    <row r="418" spans="6:8" ht="12.75">
      <c r="F418" s="55"/>
      <c r="G418" s="55"/>
      <c r="H418" s="55"/>
    </row>
    <row r="419" spans="6:8" ht="12.75">
      <c r="F419" s="55"/>
      <c r="G419" s="55"/>
      <c r="H419" s="55"/>
    </row>
    <row r="420" spans="6:8" ht="12.75">
      <c r="F420" s="55"/>
      <c r="G420" s="55"/>
      <c r="H420" s="55"/>
    </row>
    <row r="421" spans="6:8" ht="12.75">
      <c r="F421" s="55"/>
      <c r="G421" s="55"/>
      <c r="H421" s="55"/>
    </row>
    <row r="422" spans="6:8" ht="12.75">
      <c r="F422" s="55"/>
      <c r="G422" s="55"/>
      <c r="H422" s="55"/>
    </row>
    <row r="423" spans="6:8" ht="12.75">
      <c r="F423" s="55"/>
      <c r="G423" s="55"/>
      <c r="H423" s="55"/>
    </row>
    <row r="424" spans="6:8" ht="12.75">
      <c r="F424" s="55"/>
      <c r="G424" s="55"/>
      <c r="H424" s="55"/>
    </row>
    <row r="425" spans="6:8" ht="12.75">
      <c r="F425" s="55"/>
      <c r="G425" s="55"/>
      <c r="H425" s="55"/>
    </row>
    <row r="426" spans="6:8" ht="12.75">
      <c r="F426" s="55"/>
      <c r="G426" s="55"/>
      <c r="H426" s="55"/>
    </row>
    <row r="427" spans="6:8" ht="12.75">
      <c r="F427" s="55"/>
      <c r="G427" s="55"/>
      <c r="H427" s="55"/>
    </row>
    <row r="428" spans="6:8" ht="12.75">
      <c r="F428" s="55"/>
      <c r="G428" s="55"/>
      <c r="H428" s="55"/>
    </row>
    <row r="429" spans="6:8" ht="12.75">
      <c r="F429" s="55"/>
      <c r="G429" s="55"/>
      <c r="H429" s="55"/>
    </row>
    <row r="430" spans="6:8" ht="12.75">
      <c r="F430" s="55"/>
      <c r="G430" s="55"/>
      <c r="H430" s="55"/>
    </row>
    <row r="431" spans="6:8" ht="12.75">
      <c r="F431" s="55"/>
      <c r="G431" s="55"/>
      <c r="H431" s="55"/>
    </row>
    <row r="432" spans="6:8" ht="12.75">
      <c r="F432" s="55"/>
      <c r="G432" s="55"/>
      <c r="H432" s="55"/>
    </row>
    <row r="433" spans="6:8" ht="12.75">
      <c r="F433" s="55"/>
      <c r="G433" s="55"/>
      <c r="H433" s="55"/>
    </row>
    <row r="434" spans="6:8" ht="12.75">
      <c r="F434" s="55"/>
      <c r="G434" s="55"/>
      <c r="H434" s="55"/>
    </row>
    <row r="435" spans="6:8" ht="12.75">
      <c r="F435" s="55"/>
      <c r="G435" s="55"/>
      <c r="H435" s="55"/>
    </row>
    <row r="436" spans="6:8" ht="12.75">
      <c r="F436" s="55"/>
      <c r="G436" s="55"/>
      <c r="H436" s="55"/>
    </row>
    <row r="437" spans="6:8" ht="12.75">
      <c r="F437" s="55"/>
      <c r="G437" s="55"/>
      <c r="H437" s="55"/>
    </row>
    <row r="438" spans="6:8" ht="12.75">
      <c r="F438" s="55"/>
      <c r="G438" s="55"/>
      <c r="H438" s="55"/>
    </row>
    <row r="439" spans="6:8" ht="12.75">
      <c r="F439" s="55"/>
      <c r="G439" s="55"/>
      <c r="H439" s="55"/>
    </row>
    <row r="440" spans="6:8" ht="12.75">
      <c r="F440" s="55"/>
      <c r="G440" s="55"/>
      <c r="H440" s="55"/>
    </row>
    <row r="441" spans="6:8" ht="12.75">
      <c r="F441" s="55"/>
      <c r="G441" s="55"/>
      <c r="H441" s="55"/>
    </row>
    <row r="442" spans="6:8" ht="12.75">
      <c r="F442" s="55"/>
      <c r="G442" s="55"/>
      <c r="H442" s="55"/>
    </row>
    <row r="443" spans="6:8" ht="12.75">
      <c r="F443" s="55"/>
      <c r="G443" s="55"/>
      <c r="H443" s="55"/>
    </row>
    <row r="444" spans="6:8" ht="12.75">
      <c r="F444" s="55"/>
      <c r="G444" s="55"/>
      <c r="H444" s="55"/>
    </row>
    <row r="445" spans="6:8" ht="12.75">
      <c r="F445" s="55"/>
      <c r="G445" s="55"/>
      <c r="H445" s="55"/>
    </row>
    <row r="446" spans="6:8" ht="12.75">
      <c r="F446" s="55"/>
      <c r="G446" s="55"/>
      <c r="H446" s="55"/>
    </row>
    <row r="447" spans="6:8" ht="12.75">
      <c r="F447" s="55"/>
      <c r="G447" s="55"/>
      <c r="H447" s="55"/>
    </row>
    <row r="448" spans="6:8" ht="12.75">
      <c r="F448" s="55"/>
      <c r="G448" s="55"/>
      <c r="H448" s="55"/>
    </row>
    <row r="449" spans="6:8" ht="12.75">
      <c r="F449" s="55"/>
      <c r="G449" s="55"/>
      <c r="H449" s="55"/>
    </row>
    <row r="450" spans="6:8" ht="12.75">
      <c r="F450" s="55"/>
      <c r="G450" s="55"/>
      <c r="H450" s="55"/>
    </row>
    <row r="451" spans="6:8" ht="12.75">
      <c r="F451" s="55"/>
      <c r="G451" s="55"/>
      <c r="H451" s="55"/>
    </row>
    <row r="452" spans="6:8" ht="12.75">
      <c r="F452" s="55"/>
      <c r="G452" s="55"/>
      <c r="H452" s="55"/>
    </row>
    <row r="453" spans="6:8" ht="12.75">
      <c r="F453" s="55"/>
      <c r="G453" s="55"/>
      <c r="H453" s="55"/>
    </row>
    <row r="454" spans="6:8" ht="12.75">
      <c r="F454" s="55"/>
      <c r="G454" s="55"/>
      <c r="H454" s="55"/>
    </row>
    <row r="455" spans="6:8" ht="12.75">
      <c r="F455" s="55"/>
      <c r="G455" s="55"/>
      <c r="H455" s="55"/>
    </row>
    <row r="456" spans="6:8" ht="12.75">
      <c r="F456" s="55"/>
      <c r="G456" s="55"/>
      <c r="H456" s="55"/>
    </row>
    <row r="457" spans="6:8" ht="12.75">
      <c r="F457" s="55"/>
      <c r="G457" s="55"/>
      <c r="H457" s="55"/>
    </row>
    <row r="458" spans="6:8" ht="12.75">
      <c r="F458" s="55"/>
      <c r="G458" s="55"/>
      <c r="H458" s="55"/>
    </row>
    <row r="459" spans="6:8" ht="12.75">
      <c r="F459" s="55"/>
      <c r="G459" s="55"/>
      <c r="H459" s="55"/>
    </row>
    <row r="460" spans="6:8" ht="12.75">
      <c r="F460" s="55"/>
      <c r="G460" s="55"/>
      <c r="H460" s="55"/>
    </row>
    <row r="461" spans="6:8" ht="12.75">
      <c r="F461" s="55"/>
      <c r="G461" s="55"/>
      <c r="H461" s="55"/>
    </row>
    <row r="462" spans="6:8" ht="12.75">
      <c r="F462" s="55"/>
      <c r="G462" s="55"/>
      <c r="H462" s="55"/>
    </row>
    <row r="463" spans="6:8" ht="12.75">
      <c r="F463" s="55"/>
      <c r="G463" s="55"/>
      <c r="H463" s="55"/>
    </row>
    <row r="464" spans="6:8" ht="12.75">
      <c r="F464" s="55"/>
      <c r="G464" s="55"/>
      <c r="H464" s="55"/>
    </row>
    <row r="465" spans="6:8" ht="12.75">
      <c r="F465" s="55"/>
      <c r="G465" s="55"/>
      <c r="H465" s="55"/>
    </row>
    <row r="466" spans="6:8" ht="12.75">
      <c r="F466" s="55"/>
      <c r="G466" s="55"/>
      <c r="H466" s="55"/>
    </row>
    <row r="467" spans="6:8" ht="12.75">
      <c r="F467" s="55"/>
      <c r="G467" s="55"/>
      <c r="H467" s="55"/>
    </row>
    <row r="468" spans="6:8" ht="12.75">
      <c r="F468" s="55"/>
      <c r="G468" s="55"/>
      <c r="H468" s="55"/>
    </row>
    <row r="469" spans="6:8" ht="12.75">
      <c r="F469" s="55"/>
      <c r="G469" s="55"/>
      <c r="H469" s="55"/>
    </row>
    <row r="470" spans="6:8" ht="12.75">
      <c r="F470" s="55"/>
      <c r="G470" s="55"/>
      <c r="H470" s="55"/>
    </row>
    <row r="471" spans="6:8" ht="12.75">
      <c r="F471" s="55"/>
      <c r="G471" s="55"/>
      <c r="H471" s="55"/>
    </row>
    <row r="472" spans="6:8" ht="12.75">
      <c r="F472" s="55"/>
      <c r="G472" s="55"/>
      <c r="H472" s="55"/>
    </row>
    <row r="473" spans="6:8" ht="12.75">
      <c r="F473" s="55"/>
      <c r="G473" s="55"/>
      <c r="H473" s="55"/>
    </row>
    <row r="474" spans="6:8" ht="12.75">
      <c r="F474" s="55"/>
      <c r="G474" s="55"/>
      <c r="H474" s="55"/>
    </row>
    <row r="475" spans="6:8" ht="12.75">
      <c r="F475" s="55"/>
      <c r="G475" s="55"/>
      <c r="H475" s="55"/>
    </row>
    <row r="476" spans="6:8" ht="12.75">
      <c r="F476" s="55"/>
      <c r="G476" s="55"/>
      <c r="H476" s="55"/>
    </row>
    <row r="477" spans="6:8" ht="12.75">
      <c r="F477" s="55"/>
      <c r="G477" s="55"/>
      <c r="H477" s="55"/>
    </row>
    <row r="478" spans="6:8" ht="12.75">
      <c r="F478" s="55"/>
      <c r="G478" s="55"/>
      <c r="H478" s="55"/>
    </row>
    <row r="479" spans="6:8" ht="12.75">
      <c r="F479" s="55"/>
      <c r="G479" s="55"/>
      <c r="H479" s="55"/>
    </row>
    <row r="480" spans="6:8" ht="12.75">
      <c r="F480" s="55"/>
      <c r="G480" s="55"/>
      <c r="H480" s="55"/>
    </row>
    <row r="481" spans="6:8" ht="12.75">
      <c r="F481" s="55"/>
      <c r="G481" s="55"/>
      <c r="H481" s="55"/>
    </row>
    <row r="482" spans="6:8" ht="12.75">
      <c r="F482" s="55"/>
      <c r="G482" s="55"/>
      <c r="H482" s="55"/>
    </row>
    <row r="483" spans="6:8" ht="12.75">
      <c r="F483" s="55"/>
      <c r="G483" s="55"/>
      <c r="H483" s="55"/>
    </row>
    <row r="484" spans="6:8" ht="12.75">
      <c r="F484" s="55"/>
      <c r="G484" s="55"/>
      <c r="H484" s="55"/>
    </row>
    <row r="485" spans="6:8" ht="12.75">
      <c r="F485" s="55"/>
      <c r="G485" s="55"/>
      <c r="H485" s="55"/>
    </row>
    <row r="486" spans="6:8" ht="12.75">
      <c r="F486" s="55"/>
      <c r="G486" s="55"/>
      <c r="H486" s="55"/>
    </row>
    <row r="487" spans="6:8" ht="12.75">
      <c r="F487" s="55"/>
      <c r="G487" s="55"/>
      <c r="H487" s="55"/>
    </row>
    <row r="488" spans="6:8" ht="12.75">
      <c r="F488" s="55"/>
      <c r="G488" s="55"/>
      <c r="H488" s="55"/>
    </row>
    <row r="489" spans="6:8" ht="12.75">
      <c r="F489" s="55"/>
      <c r="G489" s="55"/>
      <c r="H489" s="55"/>
    </row>
    <row r="490" spans="6:8" ht="12.75">
      <c r="F490" s="55"/>
      <c r="G490" s="55"/>
      <c r="H490" s="55"/>
    </row>
    <row r="491" spans="6:8" ht="12.75">
      <c r="F491" s="55"/>
      <c r="G491" s="55"/>
      <c r="H491" s="55"/>
    </row>
    <row r="492" spans="6:8" ht="12.75">
      <c r="F492" s="55"/>
      <c r="G492" s="55"/>
      <c r="H492" s="55"/>
    </row>
    <row r="493" spans="6:8" ht="12.75">
      <c r="F493" s="55"/>
      <c r="G493" s="55"/>
      <c r="H493" s="55"/>
    </row>
    <row r="494" spans="6:8" ht="12.75">
      <c r="F494" s="55"/>
      <c r="G494" s="55"/>
      <c r="H494" s="55"/>
    </row>
    <row r="495" spans="6:8" ht="12.75">
      <c r="F495" s="55"/>
      <c r="G495" s="55"/>
      <c r="H495" s="55"/>
    </row>
    <row r="496" spans="6:8" ht="12.75">
      <c r="F496" s="55"/>
      <c r="G496" s="55"/>
      <c r="H496" s="55"/>
    </row>
    <row r="497" spans="6:8" ht="12.75">
      <c r="F497" s="55"/>
      <c r="G497" s="55"/>
      <c r="H497" s="55"/>
    </row>
    <row r="498" spans="6:8" ht="12.75">
      <c r="F498" s="55"/>
      <c r="G498" s="55"/>
      <c r="H498" s="55"/>
    </row>
    <row r="499" spans="6:8" ht="12.75">
      <c r="F499" s="55"/>
      <c r="G499" s="55"/>
      <c r="H499" s="55"/>
    </row>
    <row r="500" spans="6:8" ht="12.75">
      <c r="F500" s="55"/>
      <c r="G500" s="55"/>
      <c r="H500" s="55"/>
    </row>
    <row r="501" spans="6:8" ht="12.75">
      <c r="F501" s="55"/>
      <c r="G501" s="55"/>
      <c r="H501" s="55"/>
    </row>
    <row r="502" spans="6:8" ht="12.75">
      <c r="F502" s="55"/>
      <c r="G502" s="55"/>
      <c r="H502" s="55"/>
    </row>
    <row r="503" spans="6:8" ht="12.75">
      <c r="F503" s="55"/>
      <c r="G503" s="55"/>
      <c r="H503" s="55"/>
    </row>
    <row r="504" spans="6:8" ht="12.75">
      <c r="F504" s="55"/>
      <c r="G504" s="55"/>
      <c r="H504" s="55"/>
    </row>
    <row r="505" spans="6:8" ht="12.75">
      <c r="F505" s="55"/>
      <c r="G505" s="55"/>
      <c r="H505" s="55"/>
    </row>
    <row r="506" spans="6:8" ht="12.75">
      <c r="F506" s="55"/>
      <c r="G506" s="55"/>
      <c r="H506" s="55"/>
    </row>
    <row r="507" spans="6:8" ht="12.75">
      <c r="F507" s="55"/>
      <c r="G507" s="55"/>
      <c r="H507" s="55"/>
    </row>
    <row r="508" spans="6:8" ht="12.75">
      <c r="F508" s="55"/>
      <c r="G508" s="55"/>
      <c r="H508" s="55"/>
    </row>
    <row r="509" spans="6:8" ht="12.75">
      <c r="F509" s="55"/>
      <c r="G509" s="55"/>
      <c r="H509" s="55"/>
    </row>
    <row r="510" spans="6:8" ht="12.75">
      <c r="F510" s="55"/>
      <c r="G510" s="55"/>
      <c r="H510" s="55"/>
    </row>
    <row r="511" spans="6:8" ht="12.75">
      <c r="F511" s="55"/>
      <c r="G511" s="55"/>
      <c r="H511" s="55"/>
    </row>
    <row r="512" spans="6:8" ht="12.75">
      <c r="F512" s="55"/>
      <c r="G512" s="55"/>
      <c r="H512" s="55"/>
    </row>
    <row r="513" spans="6:8" ht="12.75">
      <c r="F513" s="55"/>
      <c r="G513" s="55"/>
      <c r="H513" s="55"/>
    </row>
    <row r="514" spans="6:8" ht="12.75">
      <c r="F514" s="55"/>
      <c r="G514" s="55"/>
      <c r="H514" s="55"/>
    </row>
    <row r="515" spans="6:8" ht="12.75">
      <c r="F515" s="55"/>
      <c r="G515" s="55"/>
      <c r="H515" s="55"/>
    </row>
    <row r="516" spans="6:8" ht="12.75">
      <c r="F516" s="55"/>
      <c r="G516" s="55"/>
      <c r="H516" s="55"/>
    </row>
    <row r="517" spans="6:8" ht="12.75">
      <c r="F517" s="55"/>
      <c r="G517" s="55"/>
      <c r="H517" s="55"/>
    </row>
    <row r="518" spans="6:8" ht="12.75">
      <c r="F518" s="55"/>
      <c r="G518" s="55"/>
      <c r="H518" s="55"/>
    </row>
    <row r="519" spans="6:8" ht="12.75">
      <c r="F519" s="55"/>
      <c r="G519" s="55"/>
      <c r="H519" s="55"/>
    </row>
    <row r="520" spans="6:8" ht="12.75">
      <c r="F520" s="55"/>
      <c r="G520" s="55"/>
      <c r="H520" s="55"/>
    </row>
    <row r="521" spans="6:8" ht="12.75">
      <c r="F521" s="55"/>
      <c r="G521" s="55"/>
      <c r="H521" s="55"/>
    </row>
    <row r="522" spans="6:8" ht="12.75">
      <c r="F522" s="55"/>
      <c r="G522" s="55"/>
      <c r="H522" s="55"/>
    </row>
    <row r="523" spans="6:8" ht="12.75">
      <c r="F523" s="55"/>
      <c r="G523" s="55"/>
      <c r="H523" s="55"/>
    </row>
    <row r="524" spans="6:8" ht="12.75">
      <c r="F524" s="55"/>
      <c r="G524" s="55"/>
      <c r="H524" s="55"/>
    </row>
    <row r="525" spans="6:8" ht="12.75">
      <c r="F525" s="55"/>
      <c r="G525" s="55"/>
      <c r="H525" s="55"/>
    </row>
    <row r="526" spans="6:8" ht="12.75">
      <c r="F526" s="55"/>
      <c r="G526" s="55"/>
      <c r="H526" s="55"/>
    </row>
    <row r="527" spans="6:8" ht="12.75">
      <c r="F527" s="55"/>
      <c r="G527" s="55"/>
      <c r="H527" s="55"/>
    </row>
    <row r="528" spans="6:8" ht="12.75">
      <c r="F528" s="55"/>
      <c r="G528" s="55"/>
      <c r="H528" s="55"/>
    </row>
    <row r="529" spans="6:8" ht="12.75">
      <c r="F529" s="55"/>
      <c r="G529" s="55"/>
      <c r="H529" s="55"/>
    </row>
    <row r="530" spans="6:8" ht="12.75">
      <c r="F530" s="55"/>
      <c r="G530" s="55"/>
      <c r="H530" s="55"/>
    </row>
    <row r="531" spans="6:8" ht="12.75">
      <c r="F531" s="55"/>
      <c r="G531" s="55"/>
      <c r="H531" s="55"/>
    </row>
    <row r="532" spans="6:8" ht="12.75">
      <c r="F532" s="55"/>
      <c r="G532" s="55"/>
      <c r="H532" s="55"/>
    </row>
    <row r="533" spans="6:8" ht="12.75">
      <c r="F533" s="55"/>
      <c r="G533" s="55"/>
      <c r="H533" s="55"/>
    </row>
    <row r="534" spans="6:8" ht="12.75">
      <c r="F534" s="55"/>
      <c r="G534" s="55"/>
      <c r="H534" s="55"/>
    </row>
    <row r="535" spans="6:8" ht="12.75">
      <c r="F535" s="55"/>
      <c r="G535" s="55"/>
      <c r="H535" s="55"/>
    </row>
    <row r="536" spans="6:8" ht="12.75">
      <c r="F536" s="55"/>
      <c r="G536" s="55"/>
      <c r="H536" s="55"/>
    </row>
    <row r="537" spans="6:8" ht="12.75">
      <c r="F537" s="55"/>
      <c r="G537" s="55"/>
      <c r="H537" s="55"/>
    </row>
    <row r="538" spans="6:8" ht="12.75">
      <c r="F538" s="55"/>
      <c r="G538" s="55"/>
      <c r="H538" s="55"/>
    </row>
    <row r="539" spans="6:8" ht="12.75">
      <c r="F539" s="55"/>
      <c r="G539" s="55"/>
      <c r="H539" s="55"/>
    </row>
    <row r="540" spans="6:8" ht="12.75">
      <c r="F540" s="55"/>
      <c r="G540" s="55"/>
      <c r="H540" s="55"/>
    </row>
    <row r="541" spans="6:8" ht="12.75">
      <c r="F541" s="55"/>
      <c r="G541" s="55"/>
      <c r="H541" s="55"/>
    </row>
    <row r="542" spans="6:8" ht="12.75">
      <c r="F542" s="55"/>
      <c r="G542" s="55"/>
      <c r="H542" s="55"/>
    </row>
    <row r="543" spans="6:8" ht="12.75">
      <c r="F543" s="55"/>
      <c r="G543" s="55"/>
      <c r="H543" s="55"/>
    </row>
    <row r="544" spans="6:8" ht="12.75">
      <c r="F544" s="55"/>
      <c r="G544" s="55"/>
      <c r="H544" s="55"/>
    </row>
    <row r="545" spans="6:8" ht="12.75">
      <c r="F545" s="55"/>
      <c r="G545" s="55"/>
      <c r="H545" s="55"/>
    </row>
    <row r="546" spans="6:8" ht="12.75">
      <c r="F546" s="55"/>
      <c r="G546" s="55"/>
      <c r="H546" s="55"/>
    </row>
    <row r="547" spans="6:8" ht="12.75">
      <c r="F547" s="55"/>
      <c r="G547" s="55"/>
      <c r="H547" s="55"/>
    </row>
    <row r="548" spans="6:8" ht="12.75">
      <c r="F548" s="55"/>
      <c r="G548" s="55"/>
      <c r="H548" s="55"/>
    </row>
    <row r="549" spans="6:8" ht="12.75">
      <c r="F549" s="55"/>
      <c r="G549" s="55"/>
      <c r="H549" s="55"/>
    </row>
    <row r="550" spans="6:8" ht="12.75">
      <c r="F550" s="55"/>
      <c r="G550" s="55"/>
      <c r="H550" s="55"/>
    </row>
    <row r="551" spans="6:8" ht="12.75">
      <c r="F551" s="55"/>
      <c r="G551" s="55"/>
      <c r="H551" s="55"/>
    </row>
    <row r="552" spans="6:8" ht="12.75">
      <c r="F552" s="55"/>
      <c r="G552" s="55"/>
      <c r="H552" s="55"/>
    </row>
    <row r="553" spans="6:8" ht="12.75">
      <c r="F553" s="55"/>
      <c r="G553" s="55"/>
      <c r="H553" s="55"/>
    </row>
    <row r="554" spans="6:8" ht="12.75">
      <c r="F554" s="55"/>
      <c r="G554" s="55"/>
      <c r="H554" s="55"/>
    </row>
    <row r="555" spans="6:8" ht="12.75">
      <c r="F555" s="55"/>
      <c r="G555" s="55"/>
      <c r="H555" s="55"/>
    </row>
    <row r="556" spans="6:8" ht="12.75">
      <c r="F556" s="55"/>
      <c r="G556" s="55"/>
      <c r="H556" s="55"/>
    </row>
    <row r="557" spans="6:8" ht="12.75">
      <c r="F557" s="55"/>
      <c r="G557" s="55"/>
      <c r="H557" s="55"/>
    </row>
    <row r="558" spans="6:8" ht="12.75">
      <c r="F558" s="55"/>
      <c r="G558" s="55"/>
      <c r="H558" s="55"/>
    </row>
    <row r="559" spans="6:8" ht="12.75">
      <c r="F559" s="55"/>
      <c r="G559" s="55"/>
      <c r="H559" s="55"/>
    </row>
    <row r="560" spans="6:8" ht="12.75">
      <c r="F560" s="55"/>
      <c r="G560" s="55"/>
      <c r="H560" s="55"/>
    </row>
    <row r="561" spans="6:8" ht="12.75">
      <c r="F561" s="55"/>
      <c r="G561" s="55"/>
      <c r="H561" s="55"/>
    </row>
    <row r="562" spans="6:8" ht="12.75">
      <c r="F562" s="55"/>
      <c r="G562" s="55"/>
      <c r="H562" s="55"/>
    </row>
    <row r="563" spans="6:8" ht="12.75">
      <c r="F563" s="55"/>
      <c r="G563" s="55"/>
      <c r="H563" s="55"/>
    </row>
    <row r="564" spans="6:8" ht="12.75">
      <c r="F564" s="55"/>
      <c r="G564" s="55"/>
      <c r="H564" s="55"/>
    </row>
    <row r="565" spans="6:8" ht="12.75">
      <c r="F565" s="55"/>
      <c r="G565" s="55"/>
      <c r="H565" s="55"/>
    </row>
    <row r="566" spans="6:8" ht="12.75">
      <c r="F566" s="55"/>
      <c r="G566" s="55"/>
      <c r="H566" s="55"/>
    </row>
    <row r="567" spans="6:8" ht="12.75">
      <c r="F567" s="55"/>
      <c r="G567" s="55"/>
      <c r="H567" s="55"/>
    </row>
    <row r="568" spans="6:8" ht="12.75">
      <c r="F568" s="55"/>
      <c r="G568" s="55"/>
      <c r="H568" s="55"/>
    </row>
    <row r="569" spans="6:8" ht="12.75">
      <c r="F569" s="55"/>
      <c r="G569" s="55"/>
      <c r="H569" s="55"/>
    </row>
    <row r="570" spans="6:8" ht="12.75">
      <c r="F570" s="55"/>
      <c r="G570" s="55"/>
      <c r="H570" s="55"/>
    </row>
    <row r="571" spans="6:8" ht="12.75">
      <c r="F571" s="55"/>
      <c r="G571" s="55"/>
      <c r="H571" s="55"/>
    </row>
    <row r="572" spans="6:8" ht="12.75">
      <c r="F572" s="55"/>
      <c r="G572" s="55"/>
      <c r="H572" s="55"/>
    </row>
    <row r="573" spans="6:8" ht="12.75">
      <c r="F573" s="55"/>
      <c r="G573" s="55"/>
      <c r="H573" s="55"/>
    </row>
    <row r="574" spans="6:8" ht="12.75">
      <c r="F574" s="55"/>
      <c r="G574" s="55"/>
      <c r="H574" s="55"/>
    </row>
    <row r="575" spans="6:8" ht="12.75">
      <c r="F575" s="55"/>
      <c r="G575" s="55"/>
      <c r="H575" s="55"/>
    </row>
    <row r="576" spans="6:8" ht="12.75">
      <c r="F576" s="55"/>
      <c r="G576" s="55"/>
      <c r="H576" s="55"/>
    </row>
    <row r="577" spans="6:8" ht="12.75">
      <c r="F577" s="55"/>
      <c r="G577" s="55"/>
      <c r="H577" s="55"/>
    </row>
    <row r="578" spans="6:8" ht="12.75">
      <c r="F578" s="55"/>
      <c r="G578" s="55"/>
      <c r="H578" s="55"/>
    </row>
    <row r="579" spans="6:8" ht="12.75">
      <c r="F579" s="55"/>
      <c r="G579" s="55"/>
      <c r="H579" s="55"/>
    </row>
    <row r="580" spans="6:8" ht="12.75">
      <c r="F580" s="55"/>
      <c r="G580" s="55"/>
      <c r="H580" s="55"/>
    </row>
    <row r="581" spans="6:8" ht="12.75">
      <c r="F581" s="55"/>
      <c r="G581" s="55"/>
      <c r="H581" s="55"/>
    </row>
    <row r="582" spans="6:8" ht="12.75">
      <c r="F582" s="55"/>
      <c r="G582" s="55"/>
      <c r="H582" s="55"/>
    </row>
    <row r="583" spans="6:8" ht="12.75">
      <c r="F583" s="55"/>
      <c r="G583" s="55"/>
      <c r="H583" s="55"/>
    </row>
    <row r="584" spans="6:8" ht="12.75">
      <c r="F584" s="55"/>
      <c r="G584" s="55"/>
      <c r="H584" s="55"/>
    </row>
    <row r="585" spans="6:8" ht="12.75">
      <c r="F585" s="55"/>
      <c r="G585" s="55"/>
      <c r="H585" s="55"/>
    </row>
    <row r="586" spans="6:8" ht="12.75">
      <c r="F586" s="55"/>
      <c r="G586" s="55"/>
      <c r="H586" s="55"/>
    </row>
    <row r="587" spans="6:8" ht="12.75">
      <c r="F587" s="55"/>
      <c r="G587" s="55"/>
      <c r="H587" s="55"/>
    </row>
    <row r="588" spans="6:8" ht="12.75">
      <c r="F588" s="55"/>
      <c r="G588" s="55"/>
      <c r="H588" s="55"/>
    </row>
    <row r="589" spans="6:8" ht="12.75">
      <c r="F589" s="55"/>
      <c r="G589" s="55"/>
      <c r="H589" s="55"/>
    </row>
    <row r="590" spans="6:8" ht="12.75">
      <c r="F590" s="55"/>
      <c r="G590" s="55"/>
      <c r="H590" s="55"/>
    </row>
    <row r="591" spans="6:8" ht="12.75">
      <c r="F591" s="55"/>
      <c r="G591" s="55"/>
      <c r="H591" s="55"/>
    </row>
    <row r="592" spans="6:8" ht="12.75">
      <c r="F592" s="55"/>
      <c r="G592" s="55"/>
      <c r="H592" s="55"/>
    </row>
    <row r="593" spans="6:8" ht="12.75">
      <c r="F593" s="55"/>
      <c r="G593" s="55"/>
      <c r="H593" s="55"/>
    </row>
    <row r="594" spans="6:8" ht="12.75">
      <c r="F594" s="55"/>
      <c r="G594" s="55"/>
      <c r="H594" s="55"/>
    </row>
    <row r="595" spans="6:8" ht="12.75">
      <c r="F595" s="55"/>
      <c r="G595" s="55"/>
      <c r="H595" s="55"/>
    </row>
    <row r="596" spans="6:8" ht="12.75">
      <c r="F596" s="55"/>
      <c r="G596" s="55"/>
      <c r="H596" s="55"/>
    </row>
    <row r="597" spans="6:8" ht="12.75">
      <c r="F597" s="55"/>
      <c r="G597" s="55"/>
      <c r="H597" s="55"/>
    </row>
    <row r="598" spans="6:8" ht="12.75">
      <c r="F598" s="55"/>
      <c r="G598" s="55"/>
      <c r="H598" s="55"/>
    </row>
    <row r="599" spans="6:8" ht="12.75">
      <c r="F599" s="55"/>
      <c r="G599" s="55"/>
      <c r="H599" s="55"/>
    </row>
    <row r="600" spans="6:8" ht="12.75">
      <c r="F600" s="55"/>
      <c r="G600" s="55"/>
      <c r="H600" s="55"/>
    </row>
    <row r="601" spans="6:8" ht="12.75">
      <c r="F601" s="55"/>
      <c r="G601" s="55"/>
      <c r="H601" s="55"/>
    </row>
    <row r="602" spans="6:8" ht="12.75">
      <c r="F602" s="55"/>
      <c r="G602" s="55"/>
      <c r="H602" s="55"/>
    </row>
    <row r="603" spans="6:8" ht="12.75">
      <c r="F603" s="55"/>
      <c r="G603" s="55"/>
      <c r="H603" s="55"/>
    </row>
    <row r="604" spans="6:8" ht="12.75">
      <c r="F604" s="55"/>
      <c r="G604" s="55"/>
      <c r="H604" s="55"/>
    </row>
    <row r="605" spans="6:8" ht="12.75">
      <c r="F605" s="55"/>
      <c r="G605" s="55"/>
      <c r="H605" s="55"/>
    </row>
    <row r="606" spans="6:8" ht="12.75">
      <c r="F606" s="55"/>
      <c r="G606" s="55"/>
      <c r="H606" s="55"/>
    </row>
    <row r="607" spans="6:8" ht="12.75">
      <c r="F607" s="55"/>
      <c r="G607" s="55"/>
      <c r="H607" s="55"/>
    </row>
    <row r="608" spans="6:8" ht="12.75">
      <c r="F608" s="55"/>
      <c r="G608" s="55"/>
      <c r="H608" s="55"/>
    </row>
    <row r="609" spans="6:8" ht="12.75">
      <c r="F609" s="55"/>
      <c r="G609" s="55"/>
      <c r="H609" s="55"/>
    </row>
    <row r="610" spans="6:8" ht="12.75">
      <c r="F610" s="55"/>
      <c r="G610" s="55"/>
      <c r="H610" s="55"/>
    </row>
    <row r="611" spans="6:8" ht="12.75">
      <c r="F611" s="55"/>
      <c r="G611" s="55"/>
      <c r="H611" s="55"/>
    </row>
    <row r="612" spans="6:8" ht="12.75">
      <c r="F612" s="55"/>
      <c r="G612" s="55"/>
      <c r="H612" s="55"/>
    </row>
    <row r="613" spans="6:8" ht="12.75">
      <c r="F613" s="55"/>
      <c r="G613" s="55"/>
      <c r="H613" s="55"/>
    </row>
    <row r="614" spans="6:8" ht="12.75">
      <c r="F614" s="55"/>
      <c r="G614" s="55"/>
      <c r="H614" s="55"/>
    </row>
    <row r="615" spans="6:8" ht="12.75">
      <c r="F615" s="55"/>
      <c r="G615" s="55"/>
      <c r="H615" s="55"/>
    </row>
    <row r="616" spans="6:8" ht="12.75">
      <c r="F616" s="55"/>
      <c r="G616" s="55"/>
      <c r="H616" s="55"/>
    </row>
    <row r="617" spans="6:8" ht="12.75">
      <c r="F617" s="55"/>
      <c r="G617" s="55"/>
      <c r="H617" s="55"/>
    </row>
    <row r="618" spans="6:8" ht="12.75">
      <c r="F618" s="55"/>
      <c r="G618" s="55"/>
      <c r="H618" s="55"/>
    </row>
    <row r="619" spans="6:8" ht="12.75">
      <c r="F619" s="55"/>
      <c r="G619" s="55"/>
      <c r="H619" s="55"/>
    </row>
    <row r="620" spans="6:8" ht="12.75">
      <c r="F620" s="55"/>
      <c r="G620" s="55"/>
      <c r="H620" s="55"/>
    </row>
    <row r="621" spans="6:8" ht="12.75">
      <c r="F621" s="55"/>
      <c r="G621" s="55"/>
      <c r="H621" s="55"/>
    </row>
    <row r="622" spans="6:8" ht="12.75">
      <c r="F622" s="55"/>
      <c r="G622" s="55"/>
      <c r="H622" s="55"/>
    </row>
    <row r="623" spans="6:8" ht="12.75">
      <c r="F623" s="55"/>
      <c r="G623" s="55"/>
      <c r="H623" s="55"/>
    </row>
    <row r="624" spans="6:8" ht="12.75">
      <c r="F624" s="55"/>
      <c r="G624" s="55"/>
      <c r="H624" s="55"/>
    </row>
    <row r="625" spans="6:8" ht="12.75">
      <c r="F625" s="55"/>
      <c r="G625" s="55"/>
      <c r="H625" s="55"/>
    </row>
    <row r="626" spans="6:8" ht="12.75">
      <c r="F626" s="55"/>
      <c r="G626" s="55"/>
      <c r="H626" s="55"/>
    </row>
    <row r="627" spans="6:8" ht="12.75">
      <c r="F627" s="55"/>
      <c r="G627" s="55"/>
      <c r="H627" s="55"/>
    </row>
    <row r="628" spans="6:8" ht="12.75">
      <c r="F628" s="55"/>
      <c r="G628" s="55"/>
      <c r="H628" s="55"/>
    </row>
    <row r="629" spans="6:8" ht="12.75">
      <c r="F629" s="55"/>
      <c r="G629" s="55"/>
      <c r="H629" s="55"/>
    </row>
    <row r="630" spans="6:8" ht="12.75">
      <c r="F630" s="55"/>
      <c r="G630" s="55"/>
      <c r="H630" s="55"/>
    </row>
    <row r="631" spans="6:8" ht="12.75">
      <c r="F631" s="55"/>
      <c r="G631" s="55"/>
      <c r="H631" s="55"/>
    </row>
    <row r="632" spans="6:8" ht="12.75">
      <c r="F632" s="55"/>
      <c r="G632" s="55"/>
      <c r="H632" s="55"/>
    </row>
    <row r="633" spans="6:8" ht="12.75">
      <c r="F633" s="55"/>
      <c r="G633" s="55"/>
      <c r="H633" s="55"/>
    </row>
    <row r="634" spans="6:8" ht="12.75">
      <c r="F634" s="55"/>
      <c r="G634" s="55"/>
      <c r="H634" s="55"/>
    </row>
    <row r="635" spans="6:8" ht="12.75">
      <c r="F635" s="55"/>
      <c r="G635" s="55"/>
      <c r="H635" s="55"/>
    </row>
    <row r="636" spans="6:8" ht="12.75">
      <c r="F636" s="55"/>
      <c r="G636" s="55"/>
      <c r="H636" s="55"/>
    </row>
    <row r="637" spans="6:8" ht="12.75">
      <c r="F637" s="55"/>
      <c r="G637" s="55"/>
      <c r="H637" s="55"/>
    </row>
    <row r="638" spans="6:8" ht="12.75">
      <c r="F638" s="55"/>
      <c r="G638" s="55"/>
      <c r="H638" s="55"/>
    </row>
    <row r="639" spans="6:8" ht="12.75">
      <c r="F639" s="55"/>
      <c r="G639" s="55"/>
      <c r="H639" s="55"/>
    </row>
    <row r="640" spans="6:8" ht="12.75">
      <c r="F640" s="55"/>
      <c r="G640" s="55"/>
      <c r="H640" s="55"/>
    </row>
    <row r="641" spans="6:8" ht="12.75">
      <c r="F641" s="55"/>
      <c r="G641" s="55"/>
      <c r="H641" s="55"/>
    </row>
    <row r="642" spans="6:8" ht="12.75">
      <c r="F642" s="55"/>
      <c r="G642" s="55"/>
      <c r="H642" s="55"/>
    </row>
    <row r="643" spans="6:8" ht="12.75">
      <c r="F643" s="55"/>
      <c r="G643" s="55"/>
      <c r="H643" s="55"/>
    </row>
    <row r="644" spans="6:8" ht="12.75">
      <c r="F644" s="55"/>
      <c r="G644" s="55"/>
      <c r="H644" s="55"/>
    </row>
    <row r="645" spans="6:8" ht="12.75">
      <c r="F645" s="55"/>
      <c r="G645" s="55"/>
      <c r="H645" s="55"/>
    </row>
    <row r="646" spans="6:8" ht="12.75">
      <c r="F646" s="55"/>
      <c r="G646" s="55"/>
      <c r="H646" s="55"/>
    </row>
    <row r="647" spans="6:8" ht="12.75">
      <c r="F647" s="55"/>
      <c r="G647" s="55"/>
      <c r="H647" s="55"/>
    </row>
    <row r="648" spans="6:8" ht="12.75">
      <c r="F648" s="55"/>
      <c r="G648" s="55"/>
      <c r="H648" s="55"/>
    </row>
    <row r="649" spans="6:8" ht="12.75">
      <c r="F649" s="55"/>
      <c r="G649" s="55"/>
      <c r="H649" s="55"/>
    </row>
    <row r="650" spans="6:8" ht="12.75">
      <c r="F650" s="55"/>
      <c r="G650" s="55"/>
      <c r="H650" s="55"/>
    </row>
    <row r="651" spans="6:8" ht="12.75">
      <c r="F651" s="55"/>
      <c r="G651" s="55"/>
      <c r="H651" s="55"/>
    </row>
    <row r="652" spans="6:8" ht="12.75">
      <c r="F652" s="55"/>
      <c r="G652" s="55"/>
      <c r="H652" s="55"/>
    </row>
    <row r="653" spans="6:8" ht="12.75">
      <c r="F653" s="55"/>
      <c r="G653" s="55"/>
      <c r="H653" s="55"/>
    </row>
    <row r="654" spans="6:8" ht="12.75">
      <c r="F654" s="55"/>
      <c r="G654" s="55"/>
      <c r="H654" s="55"/>
    </row>
    <row r="655" spans="6:8" ht="12.75">
      <c r="F655" s="55"/>
      <c r="G655" s="55"/>
      <c r="H655" s="55"/>
    </row>
    <row r="656" spans="6:8" ht="12.75">
      <c r="F656" s="55"/>
      <c r="G656" s="55"/>
      <c r="H656" s="55"/>
    </row>
    <row r="657" spans="6:8" ht="12.75">
      <c r="F657" s="55"/>
      <c r="G657" s="55"/>
      <c r="H657" s="55"/>
    </row>
    <row r="658" spans="6:8" ht="12.75">
      <c r="F658" s="55"/>
      <c r="G658" s="55"/>
      <c r="H658" s="55"/>
    </row>
    <row r="659" spans="6:8" ht="12.75">
      <c r="F659" s="55"/>
      <c r="G659" s="55"/>
      <c r="H659" s="55"/>
    </row>
    <row r="660" spans="6:8" ht="12.75">
      <c r="F660" s="55"/>
      <c r="G660" s="55"/>
      <c r="H660" s="55"/>
    </row>
    <row r="661" spans="6:8" ht="12.75">
      <c r="F661" s="55"/>
      <c r="G661" s="55"/>
      <c r="H661" s="55"/>
    </row>
    <row r="662" spans="6:8" ht="12.75">
      <c r="F662" s="55"/>
      <c r="G662" s="55"/>
      <c r="H662" s="55"/>
    </row>
    <row r="663" spans="6:8" ht="12.75">
      <c r="F663" s="55"/>
      <c r="G663" s="55"/>
      <c r="H663" s="55"/>
    </row>
    <row r="664" spans="6:8" ht="12.75">
      <c r="F664" s="55"/>
      <c r="G664" s="55"/>
      <c r="H664" s="55"/>
    </row>
    <row r="665" spans="6:8" ht="12.75">
      <c r="F665" s="55"/>
      <c r="G665" s="55"/>
      <c r="H665" s="55"/>
    </row>
    <row r="666" spans="6:8" ht="12.75">
      <c r="F666" s="55"/>
      <c r="G666" s="55"/>
      <c r="H666" s="55"/>
    </row>
    <row r="667" spans="6:8" ht="12.75">
      <c r="F667" s="55"/>
      <c r="G667" s="55"/>
      <c r="H667" s="55"/>
    </row>
    <row r="668" spans="6:8" ht="12.75">
      <c r="F668" s="55"/>
      <c r="G668" s="55"/>
      <c r="H668" s="55"/>
    </row>
    <row r="669" spans="6:8" ht="12.75">
      <c r="F669" s="55"/>
      <c r="G669" s="55"/>
      <c r="H669" s="55"/>
    </row>
    <row r="670" spans="6:8" ht="12.75">
      <c r="F670" s="55"/>
      <c r="G670" s="55"/>
      <c r="H670" s="55"/>
    </row>
    <row r="671" spans="6:8" ht="12.75">
      <c r="F671" s="55"/>
      <c r="G671" s="55"/>
      <c r="H671" s="55"/>
    </row>
    <row r="672" spans="6:8" ht="12.75">
      <c r="F672" s="55"/>
      <c r="G672" s="55"/>
      <c r="H672" s="55"/>
    </row>
    <row r="673" spans="6:8" ht="12.75">
      <c r="F673" s="55"/>
      <c r="G673" s="55"/>
      <c r="H673" s="55"/>
    </row>
    <row r="674" spans="6:8" ht="12.75">
      <c r="F674" s="55"/>
      <c r="G674" s="55"/>
      <c r="H674" s="55"/>
    </row>
    <row r="675" spans="6:8" ht="12.75">
      <c r="F675" s="55"/>
      <c r="G675" s="55"/>
      <c r="H675" s="55"/>
    </row>
    <row r="676" spans="6:8" ht="12.75">
      <c r="F676" s="55"/>
      <c r="G676" s="55"/>
      <c r="H676" s="55"/>
    </row>
    <row r="677" spans="6:8" ht="12.75">
      <c r="F677" s="55"/>
      <c r="G677" s="55"/>
      <c r="H677" s="55"/>
    </row>
    <row r="678" spans="6:8" ht="12.75">
      <c r="F678" s="55"/>
      <c r="G678" s="55"/>
      <c r="H678" s="55"/>
    </row>
    <row r="679" spans="6:8" ht="12.75">
      <c r="F679" s="55"/>
      <c r="G679" s="55"/>
      <c r="H679" s="55"/>
    </row>
    <row r="680" spans="6:8" ht="12.75">
      <c r="F680" s="55"/>
      <c r="G680" s="55"/>
      <c r="H680" s="55"/>
    </row>
    <row r="681" spans="6:8" ht="12.75">
      <c r="F681" s="55"/>
      <c r="G681" s="55"/>
      <c r="H681" s="55"/>
    </row>
    <row r="682" spans="6:8" ht="12.75">
      <c r="F682" s="55"/>
      <c r="G682" s="55"/>
      <c r="H682" s="55"/>
    </row>
    <row r="683" spans="6:8" ht="12.75">
      <c r="F683" s="55"/>
      <c r="G683" s="55"/>
      <c r="H683" s="55"/>
    </row>
    <row r="684" spans="6:8" ht="12.75">
      <c r="F684" s="55"/>
      <c r="G684" s="55"/>
      <c r="H684" s="55"/>
    </row>
    <row r="685" spans="6:8" ht="12.75">
      <c r="F685" s="55"/>
      <c r="G685" s="55"/>
      <c r="H685" s="55"/>
    </row>
    <row r="686" spans="6:8" ht="12.75">
      <c r="F686" s="55"/>
      <c r="G686" s="55"/>
      <c r="H686" s="55"/>
    </row>
    <row r="687" spans="6:8" ht="12.75">
      <c r="F687" s="55"/>
      <c r="G687" s="55"/>
      <c r="H687" s="55"/>
    </row>
    <row r="688" spans="6:8" ht="12.75">
      <c r="F688" s="55"/>
      <c r="G688" s="55"/>
      <c r="H688" s="55"/>
    </row>
    <row r="689" spans="6:8" ht="12.75">
      <c r="F689" s="55"/>
      <c r="G689" s="55"/>
      <c r="H689" s="55"/>
    </row>
    <row r="690" spans="6:8" ht="12.75">
      <c r="F690" s="55"/>
      <c r="G690" s="55"/>
      <c r="H690" s="55"/>
    </row>
    <row r="691" spans="6:8" ht="12.75">
      <c r="F691" s="55"/>
      <c r="G691" s="55"/>
      <c r="H691" s="55"/>
    </row>
    <row r="692" spans="6:8" ht="12.75">
      <c r="F692" s="55"/>
      <c r="G692" s="55"/>
      <c r="H692" s="55"/>
    </row>
    <row r="693" spans="6:8" ht="12.75">
      <c r="F693" s="55"/>
      <c r="G693" s="55"/>
      <c r="H693" s="55"/>
    </row>
    <row r="694" spans="6:8" ht="12.75">
      <c r="F694" s="55"/>
      <c r="G694" s="55"/>
      <c r="H694" s="55"/>
    </row>
    <row r="695" spans="6:8" ht="12.75">
      <c r="F695" s="55"/>
      <c r="G695" s="55"/>
      <c r="H695" s="55"/>
    </row>
    <row r="696" spans="6:8" ht="12.75">
      <c r="F696" s="55"/>
      <c r="G696" s="55"/>
      <c r="H696" s="55"/>
    </row>
    <row r="697" spans="6:8" ht="12.75">
      <c r="F697" s="55"/>
      <c r="G697" s="55"/>
      <c r="H697" s="55"/>
    </row>
    <row r="698" spans="6:8" ht="12.75">
      <c r="F698" s="55"/>
      <c r="G698" s="55"/>
      <c r="H698" s="55"/>
    </row>
    <row r="699" spans="6:8" ht="12.75">
      <c r="F699" s="55"/>
      <c r="G699" s="55"/>
      <c r="H699" s="55"/>
    </row>
    <row r="700" spans="6:8" ht="12.75">
      <c r="F700" s="55"/>
      <c r="G700" s="55"/>
      <c r="H700" s="55"/>
    </row>
    <row r="701" spans="6:8" ht="12.75">
      <c r="F701" s="55"/>
      <c r="G701" s="55"/>
      <c r="H701" s="55"/>
    </row>
    <row r="702" spans="6:8" ht="12.75">
      <c r="F702" s="55"/>
      <c r="G702" s="55"/>
      <c r="H702" s="55"/>
    </row>
    <row r="703" spans="6:8" ht="12.75">
      <c r="F703" s="55"/>
      <c r="G703" s="55"/>
      <c r="H703" s="55"/>
    </row>
    <row r="704" spans="6:8" ht="12.75">
      <c r="F704" s="55"/>
      <c r="G704" s="55"/>
      <c r="H704" s="55"/>
    </row>
    <row r="705" spans="6:8" ht="12.75">
      <c r="F705" s="55"/>
      <c r="G705" s="55"/>
      <c r="H705" s="55"/>
    </row>
    <row r="706" spans="6:8" ht="12.75">
      <c r="F706" s="55"/>
      <c r="G706" s="55"/>
      <c r="H706" s="55"/>
    </row>
    <row r="707" spans="6:8" ht="12.75">
      <c r="F707" s="55"/>
      <c r="G707" s="55"/>
      <c r="H707" s="55"/>
    </row>
    <row r="708" spans="6:8" ht="12.75">
      <c r="F708" s="55"/>
      <c r="G708" s="55"/>
      <c r="H708" s="55"/>
    </row>
    <row r="709" spans="6:8" ht="12.75">
      <c r="F709" s="55"/>
      <c r="G709" s="55"/>
      <c r="H709" s="55"/>
    </row>
    <row r="710" spans="6:8" ht="12.75">
      <c r="F710" s="55"/>
      <c r="G710" s="55"/>
      <c r="H710" s="55"/>
    </row>
    <row r="711" spans="6:8" ht="12.75">
      <c r="F711" s="55"/>
      <c r="G711" s="55"/>
      <c r="H711" s="55"/>
    </row>
    <row r="712" spans="6:8" ht="12.75">
      <c r="F712" s="55"/>
      <c r="G712" s="55"/>
      <c r="H712" s="55"/>
    </row>
    <row r="713" spans="6:8" ht="12.75">
      <c r="F713" s="55"/>
      <c r="G713" s="55"/>
      <c r="H713" s="55"/>
    </row>
    <row r="714" spans="6:8" ht="12.75">
      <c r="F714" s="55"/>
      <c r="G714" s="55"/>
      <c r="H714" s="55"/>
    </row>
    <row r="715" spans="6:8" ht="12.75">
      <c r="F715" s="55"/>
      <c r="G715" s="55"/>
      <c r="H715" s="55"/>
    </row>
    <row r="716" spans="6:8" ht="12.75">
      <c r="F716" s="55"/>
      <c r="G716" s="55"/>
      <c r="H716" s="55"/>
    </row>
    <row r="717" spans="6:8" ht="12.75">
      <c r="F717" s="55"/>
      <c r="G717" s="55"/>
      <c r="H717" s="55"/>
    </row>
    <row r="718" spans="6:8" ht="12.75">
      <c r="F718" s="55"/>
      <c r="G718" s="55"/>
      <c r="H718" s="55"/>
    </row>
    <row r="719" spans="6:8" ht="12.75">
      <c r="F719" s="55"/>
      <c r="G719" s="55"/>
      <c r="H719" s="55"/>
    </row>
    <row r="720" spans="6:8" ht="12.75">
      <c r="F720" s="55"/>
      <c r="G720" s="55"/>
      <c r="H720" s="55"/>
    </row>
    <row r="721" spans="6:8" ht="12.75">
      <c r="F721" s="55"/>
      <c r="G721" s="55"/>
      <c r="H721" s="55"/>
    </row>
    <row r="722" spans="6:8" ht="12.75">
      <c r="F722" s="55"/>
      <c r="G722" s="55"/>
      <c r="H722" s="55"/>
    </row>
    <row r="723" spans="6:8" ht="12.75">
      <c r="F723" s="55"/>
      <c r="G723" s="55"/>
      <c r="H723" s="55"/>
    </row>
    <row r="724" spans="6:8" ht="12.75">
      <c r="F724" s="55"/>
      <c r="G724" s="55"/>
      <c r="H724" s="55"/>
    </row>
    <row r="725" spans="6:8" ht="12.75">
      <c r="F725" s="55"/>
      <c r="G725" s="55"/>
      <c r="H725" s="55"/>
    </row>
    <row r="726" spans="6:8" ht="12.75">
      <c r="F726" s="55"/>
      <c r="G726" s="55"/>
      <c r="H726" s="55"/>
    </row>
    <row r="727" spans="6:8" ht="12.75">
      <c r="F727" s="55"/>
      <c r="G727" s="55"/>
      <c r="H727" s="55"/>
    </row>
    <row r="728" spans="6:8" ht="12.75">
      <c r="F728" s="55"/>
      <c r="G728" s="55"/>
      <c r="H728" s="55"/>
    </row>
    <row r="729" spans="6:8" ht="12.75">
      <c r="F729" s="55"/>
      <c r="G729" s="55"/>
      <c r="H729" s="55"/>
    </row>
    <row r="730" spans="6:8" ht="12.75">
      <c r="F730" s="55"/>
      <c r="G730" s="55"/>
      <c r="H730" s="55"/>
    </row>
    <row r="731" spans="6:8" ht="12.75">
      <c r="F731" s="55"/>
      <c r="G731" s="55"/>
      <c r="H731" s="55"/>
    </row>
    <row r="732" spans="6:8" ht="12.75">
      <c r="F732" s="55"/>
      <c r="G732" s="55"/>
      <c r="H732" s="55"/>
    </row>
    <row r="733" spans="6:8" ht="12.75">
      <c r="F733" s="55"/>
      <c r="G733" s="55"/>
      <c r="H733" s="55"/>
    </row>
    <row r="734" spans="6:8" ht="12.75">
      <c r="F734" s="55"/>
      <c r="G734" s="55"/>
      <c r="H734" s="55"/>
    </row>
    <row r="735" spans="6:8" ht="12.75">
      <c r="F735" s="55"/>
      <c r="G735" s="55"/>
      <c r="H735" s="55"/>
    </row>
    <row r="736" spans="6:8" ht="12.75">
      <c r="F736" s="55"/>
      <c r="G736" s="55"/>
      <c r="H736" s="55"/>
    </row>
    <row r="737" spans="6:8" ht="12.75">
      <c r="F737" s="55"/>
      <c r="G737" s="55"/>
      <c r="H737" s="55"/>
    </row>
    <row r="738" spans="6:8" ht="12.75">
      <c r="F738" s="55"/>
      <c r="G738" s="55"/>
      <c r="H738" s="55"/>
    </row>
    <row r="739" spans="6:8" ht="12.75">
      <c r="F739" s="55"/>
      <c r="G739" s="55"/>
      <c r="H739" s="55"/>
    </row>
    <row r="740" spans="6:8" ht="12.75">
      <c r="F740" s="55"/>
      <c r="G740" s="55"/>
      <c r="H740" s="55"/>
    </row>
    <row r="741" spans="6:8" ht="12.75">
      <c r="F741" s="55"/>
      <c r="G741" s="55"/>
      <c r="H741" s="55"/>
    </row>
    <row r="742" spans="6:8" ht="12.75">
      <c r="F742" s="55"/>
      <c r="G742" s="55"/>
      <c r="H742" s="55"/>
    </row>
    <row r="743" spans="6:8" ht="12.75">
      <c r="F743" s="55"/>
      <c r="G743" s="55"/>
      <c r="H743" s="55"/>
    </row>
    <row r="744" spans="6:8" ht="12.75">
      <c r="F744" s="55"/>
      <c r="G744" s="55"/>
      <c r="H744" s="55"/>
    </row>
    <row r="745" spans="6:8" ht="12.75">
      <c r="F745" s="55"/>
      <c r="G745" s="55"/>
      <c r="H745" s="55"/>
    </row>
    <row r="746" spans="6:8" ht="12.75">
      <c r="F746" s="55"/>
      <c r="G746" s="55"/>
      <c r="H746" s="55"/>
    </row>
    <row r="747" spans="6:8" ht="12.75">
      <c r="F747" s="55"/>
      <c r="G747" s="55"/>
      <c r="H747" s="55"/>
    </row>
    <row r="748" spans="6:8" ht="12.75">
      <c r="F748" s="55"/>
      <c r="G748" s="55"/>
      <c r="H748" s="55"/>
    </row>
    <row r="749" spans="6:8" ht="12.75">
      <c r="F749" s="55"/>
      <c r="G749" s="55"/>
      <c r="H749" s="55"/>
    </row>
    <row r="750" spans="6:8" ht="12.75">
      <c r="F750" s="55"/>
      <c r="G750" s="55"/>
      <c r="H750" s="55"/>
    </row>
    <row r="751" spans="6:8" ht="12.75">
      <c r="F751" s="55"/>
      <c r="G751" s="55"/>
      <c r="H751" s="55"/>
    </row>
    <row r="752" spans="6:8" ht="12.75">
      <c r="F752" s="55"/>
      <c r="G752" s="55"/>
      <c r="H752" s="55"/>
    </row>
    <row r="753" spans="6:8" ht="12.75">
      <c r="F753" s="55"/>
      <c r="G753" s="55"/>
      <c r="H753" s="55"/>
    </row>
    <row r="754" spans="6:8" ht="12.75">
      <c r="F754" s="55"/>
      <c r="G754" s="55"/>
      <c r="H754" s="55"/>
    </row>
    <row r="755" spans="6:8" ht="12.75">
      <c r="F755" s="55"/>
      <c r="G755" s="55"/>
      <c r="H755" s="55"/>
    </row>
    <row r="756" spans="6:8" ht="12.75">
      <c r="F756" s="55"/>
      <c r="G756" s="55"/>
      <c r="H756" s="55"/>
    </row>
    <row r="757" spans="6:8" ht="12.75">
      <c r="F757" s="55"/>
      <c r="G757" s="55"/>
      <c r="H757" s="55"/>
    </row>
    <row r="758" spans="6:8" ht="12.75">
      <c r="F758" s="55"/>
      <c r="G758" s="55"/>
      <c r="H758" s="55"/>
    </row>
    <row r="759" spans="6:8" ht="12.75">
      <c r="F759" s="55"/>
      <c r="G759" s="55"/>
      <c r="H759" s="55"/>
    </row>
    <row r="760" spans="6:8" ht="12.75">
      <c r="F760" s="55"/>
      <c r="G760" s="55"/>
      <c r="H760" s="55"/>
    </row>
    <row r="761" spans="6:8" ht="12.75">
      <c r="F761" s="55"/>
      <c r="G761" s="55"/>
      <c r="H761" s="55"/>
    </row>
    <row r="762" spans="6:8" ht="12.75">
      <c r="F762" s="55"/>
      <c r="G762" s="55"/>
      <c r="H762" s="55"/>
    </row>
    <row r="763" spans="6:8" ht="12.75">
      <c r="F763" s="55"/>
      <c r="G763" s="55"/>
      <c r="H763" s="55"/>
    </row>
    <row r="764" spans="6:8" ht="12.75">
      <c r="F764" s="55"/>
      <c r="G764" s="55"/>
      <c r="H764" s="55"/>
    </row>
    <row r="765" spans="6:8" ht="12.75">
      <c r="F765" s="55"/>
      <c r="G765" s="55"/>
      <c r="H765" s="55"/>
    </row>
    <row r="766" spans="6:8" ht="12.75">
      <c r="F766" s="55"/>
      <c r="G766" s="55"/>
      <c r="H766" s="55"/>
    </row>
    <row r="767" spans="6:8" ht="12.75">
      <c r="F767" s="55"/>
      <c r="G767" s="55"/>
      <c r="H767" s="55"/>
    </row>
    <row r="768" spans="6:8" ht="12.75">
      <c r="F768" s="55"/>
      <c r="G768" s="55"/>
      <c r="H768" s="55"/>
    </row>
    <row r="769" spans="6:8" ht="12.75">
      <c r="F769" s="55"/>
      <c r="G769" s="55"/>
      <c r="H769" s="55"/>
    </row>
    <row r="770" spans="6:8" ht="12.75">
      <c r="F770" s="55"/>
      <c r="G770" s="55"/>
      <c r="H770" s="55"/>
    </row>
    <row r="771" spans="6:8" ht="12.75">
      <c r="F771" s="55"/>
      <c r="G771" s="55"/>
      <c r="H771" s="55"/>
    </row>
    <row r="772" spans="6:8" ht="12.75">
      <c r="F772" s="55"/>
      <c r="G772" s="55"/>
      <c r="H772" s="55"/>
    </row>
    <row r="773" spans="6:8" ht="12.75">
      <c r="F773" s="55"/>
      <c r="G773" s="55"/>
      <c r="H773" s="55"/>
    </row>
    <row r="774" spans="6:8" ht="12.75">
      <c r="F774" s="55"/>
      <c r="G774" s="55"/>
      <c r="H774" s="55"/>
    </row>
    <row r="775" spans="6:8" ht="12.75">
      <c r="F775" s="55"/>
      <c r="G775" s="55"/>
      <c r="H775" s="55"/>
    </row>
    <row r="776" spans="6:8" ht="12.75">
      <c r="F776" s="55"/>
      <c r="G776" s="55"/>
      <c r="H776" s="55"/>
    </row>
    <row r="777" spans="6:8" ht="12.75">
      <c r="F777" s="55"/>
      <c r="G777" s="55"/>
      <c r="H777" s="55"/>
    </row>
    <row r="778" spans="6:8" ht="12.75">
      <c r="F778" s="55"/>
      <c r="G778" s="55"/>
      <c r="H778" s="55"/>
    </row>
    <row r="779" spans="6:8" ht="12.75">
      <c r="F779" s="55"/>
      <c r="G779" s="55"/>
      <c r="H779" s="55"/>
    </row>
    <row r="780" spans="6:8" ht="12.75">
      <c r="F780" s="55"/>
      <c r="G780" s="55"/>
      <c r="H780" s="55"/>
    </row>
    <row r="781" spans="6:8" ht="12.75">
      <c r="F781" s="55"/>
      <c r="G781" s="55"/>
      <c r="H781" s="55"/>
    </row>
    <row r="782" spans="6:8" ht="12.75">
      <c r="F782" s="55"/>
      <c r="G782" s="55"/>
      <c r="H782" s="55"/>
    </row>
    <row r="783" spans="6:8" ht="12.75">
      <c r="F783" s="55"/>
      <c r="G783" s="55"/>
      <c r="H783" s="55"/>
    </row>
    <row r="784" spans="6:8" ht="12.75">
      <c r="F784" s="55"/>
      <c r="G784" s="55"/>
      <c r="H784" s="55"/>
    </row>
    <row r="785" spans="6:8" ht="12.75">
      <c r="F785" s="55"/>
      <c r="G785" s="55"/>
      <c r="H785" s="55"/>
    </row>
    <row r="786" spans="6:8" ht="12.75">
      <c r="F786" s="55"/>
      <c r="G786" s="55"/>
      <c r="H786" s="55"/>
    </row>
    <row r="787" spans="6:8" ht="12.75">
      <c r="F787" s="55"/>
      <c r="G787" s="55"/>
      <c r="H787" s="55"/>
    </row>
    <row r="788" spans="6:8" ht="12.75">
      <c r="F788" s="55"/>
      <c r="G788" s="55"/>
      <c r="H788" s="55"/>
    </row>
    <row r="789" spans="6:8" ht="12.75">
      <c r="F789" s="55"/>
      <c r="G789" s="55"/>
      <c r="H789" s="55"/>
    </row>
    <row r="790" spans="6:8" ht="12.75">
      <c r="F790" s="55"/>
      <c r="G790" s="55"/>
      <c r="H790" s="55"/>
    </row>
    <row r="791" spans="6:8" ht="12.75">
      <c r="F791" s="55"/>
      <c r="G791" s="55"/>
      <c r="H791" s="55"/>
    </row>
    <row r="792" spans="6:8" ht="12.75">
      <c r="F792" s="55"/>
      <c r="G792" s="55"/>
      <c r="H792" s="55"/>
    </row>
    <row r="793" spans="6:8" ht="12.75">
      <c r="F793" s="55"/>
      <c r="G793" s="55"/>
      <c r="H793" s="55"/>
    </row>
    <row r="794" spans="6:8" ht="12.75">
      <c r="F794" s="55"/>
      <c r="G794" s="55"/>
      <c r="H794" s="55"/>
    </row>
    <row r="795" spans="6:8" ht="12.75">
      <c r="F795" s="55"/>
      <c r="G795" s="55"/>
      <c r="H795" s="55"/>
    </row>
    <row r="796" spans="6:8" ht="12.75">
      <c r="F796" s="55"/>
      <c r="G796" s="55"/>
      <c r="H796" s="55"/>
    </row>
    <row r="797" spans="6:8" ht="12.75">
      <c r="F797" s="55"/>
      <c r="G797" s="55"/>
      <c r="H797" s="55"/>
    </row>
    <row r="798" spans="6:8" ht="12.75">
      <c r="F798" s="55"/>
      <c r="G798" s="55"/>
      <c r="H798" s="55"/>
    </row>
    <row r="799" spans="6:8" ht="12.75">
      <c r="F799" s="55"/>
      <c r="G799" s="55"/>
      <c r="H799" s="55"/>
    </row>
    <row r="800" spans="6:8" ht="12.75">
      <c r="F800" s="55"/>
      <c r="G800" s="55"/>
      <c r="H800" s="55"/>
    </row>
    <row r="801" spans="6:8" ht="12.75">
      <c r="F801" s="55"/>
      <c r="G801" s="55"/>
      <c r="H801" s="55"/>
    </row>
    <row r="802" spans="6:8" ht="12.75">
      <c r="F802" s="55"/>
      <c r="G802" s="55"/>
      <c r="H802" s="55"/>
    </row>
    <row r="803" spans="6:8" ht="12.75">
      <c r="F803" s="55"/>
      <c r="G803" s="55"/>
      <c r="H803" s="55"/>
    </row>
    <row r="804" spans="6:8" ht="12.75">
      <c r="F804" s="55"/>
      <c r="G804" s="55"/>
      <c r="H804" s="55"/>
    </row>
    <row r="805" spans="6:8" ht="12.75">
      <c r="F805" s="55"/>
      <c r="G805" s="55"/>
      <c r="H805" s="55"/>
    </row>
    <row r="806" spans="6:8" ht="12.75">
      <c r="F806" s="55"/>
      <c r="G806" s="55"/>
      <c r="H806" s="55"/>
    </row>
    <row r="807" spans="6:8" ht="12.75">
      <c r="F807" s="55"/>
      <c r="G807" s="55"/>
      <c r="H807" s="55"/>
    </row>
    <row r="808" spans="6:8" ht="12.75">
      <c r="F808" s="55"/>
      <c r="G808" s="55"/>
      <c r="H808" s="55"/>
    </row>
    <row r="809" spans="6:8" ht="12.75">
      <c r="F809" s="55"/>
      <c r="G809" s="55"/>
      <c r="H809" s="55"/>
    </row>
    <row r="810" spans="6:8" ht="12.75">
      <c r="F810" s="55"/>
      <c r="G810" s="55"/>
      <c r="H810" s="55"/>
    </row>
    <row r="811" spans="6:8" ht="12.75">
      <c r="F811" s="55"/>
      <c r="G811" s="55"/>
      <c r="H811" s="55"/>
    </row>
    <row r="812" spans="6:8" ht="12.75">
      <c r="F812" s="55"/>
      <c r="G812" s="55"/>
      <c r="H812" s="55"/>
    </row>
    <row r="813" spans="6:8" ht="12.75">
      <c r="F813" s="55"/>
      <c r="G813" s="55"/>
      <c r="H813" s="55"/>
    </row>
    <row r="814" spans="6:8" ht="12.75">
      <c r="F814" s="55"/>
      <c r="G814" s="55"/>
      <c r="H814" s="55"/>
    </row>
    <row r="815" spans="6:8" ht="12.75">
      <c r="F815" s="55"/>
      <c r="G815" s="55"/>
      <c r="H815" s="55"/>
    </row>
    <row r="816" spans="6:8" ht="12.75">
      <c r="F816" s="55"/>
      <c r="G816" s="55"/>
      <c r="H816" s="55"/>
    </row>
    <row r="817" spans="6:8" ht="12.75">
      <c r="F817" s="55"/>
      <c r="G817" s="55"/>
      <c r="H817" s="55"/>
    </row>
    <row r="818" spans="6:8" ht="12.75">
      <c r="F818" s="55"/>
      <c r="G818" s="55"/>
      <c r="H818" s="55"/>
    </row>
    <row r="819" spans="6:8" ht="12.75">
      <c r="F819" s="55"/>
      <c r="G819" s="55"/>
      <c r="H819" s="55"/>
    </row>
    <row r="820" spans="6:8" ht="12.75">
      <c r="F820" s="55"/>
      <c r="G820" s="55"/>
      <c r="H820" s="55"/>
    </row>
    <row r="821" spans="6:8" ht="12.75">
      <c r="F821" s="55"/>
      <c r="G821" s="55"/>
      <c r="H821" s="55"/>
    </row>
    <row r="822" spans="6:8" ht="12.75">
      <c r="F822" s="55"/>
      <c r="G822" s="55"/>
      <c r="H822" s="55"/>
    </row>
    <row r="823" spans="6:8" ht="12.75">
      <c r="F823" s="55"/>
      <c r="G823" s="55"/>
      <c r="H823" s="55"/>
    </row>
    <row r="824" spans="6:8" ht="12.75">
      <c r="F824" s="55"/>
      <c r="G824" s="55"/>
      <c r="H824" s="55"/>
    </row>
    <row r="825" spans="6:8" ht="12.75">
      <c r="F825" s="55"/>
      <c r="G825" s="55"/>
      <c r="H825" s="55"/>
    </row>
    <row r="826" spans="6:8" ht="12.75">
      <c r="F826" s="55"/>
      <c r="G826" s="55"/>
      <c r="H826" s="55"/>
    </row>
    <row r="827" spans="6:8" ht="12.75">
      <c r="F827" s="55"/>
      <c r="G827" s="55"/>
      <c r="H827" s="55"/>
    </row>
    <row r="828" spans="6:8" ht="12.75">
      <c r="F828" s="55"/>
      <c r="G828" s="55"/>
      <c r="H828" s="55"/>
    </row>
    <row r="829" spans="6:8" ht="12.75">
      <c r="F829" s="55"/>
      <c r="G829" s="55"/>
      <c r="H829" s="55"/>
    </row>
    <row r="830" spans="6:8" ht="12.75">
      <c r="F830" s="55"/>
      <c r="G830" s="55"/>
      <c r="H830" s="55"/>
    </row>
    <row r="831" spans="6:8" ht="12.75">
      <c r="F831" s="55"/>
      <c r="G831" s="55"/>
      <c r="H831" s="55"/>
    </row>
    <row r="832" spans="6:8" ht="12.75">
      <c r="F832" s="55"/>
      <c r="G832" s="55"/>
      <c r="H832" s="55"/>
    </row>
    <row r="833" spans="6:8" ht="12.75">
      <c r="F833" s="55"/>
      <c r="G833" s="55"/>
      <c r="H833" s="55"/>
    </row>
    <row r="834" spans="6:8" ht="12.75">
      <c r="F834" s="55"/>
      <c r="G834" s="55"/>
      <c r="H834" s="55"/>
    </row>
    <row r="835" spans="6:8" ht="12.75">
      <c r="F835" s="55"/>
      <c r="G835" s="55"/>
      <c r="H835" s="55"/>
    </row>
    <row r="836" spans="6:8" ht="12.75">
      <c r="F836" s="55"/>
      <c r="G836" s="55"/>
      <c r="H836" s="55"/>
    </row>
    <row r="837" spans="6:8" ht="12.75">
      <c r="F837" s="55"/>
      <c r="G837" s="55"/>
      <c r="H837" s="55"/>
    </row>
    <row r="838" spans="6:8" ht="12.75">
      <c r="F838" s="55"/>
      <c r="G838" s="55"/>
      <c r="H838" s="55"/>
    </row>
    <row r="839" spans="6:8" ht="12.75">
      <c r="F839" s="55"/>
      <c r="G839" s="55"/>
      <c r="H839" s="55"/>
    </row>
    <row r="840" spans="6:8" ht="12.75">
      <c r="F840" s="55"/>
      <c r="G840" s="55"/>
      <c r="H840" s="55"/>
    </row>
    <row r="841" spans="6:8" ht="12.75">
      <c r="F841" s="55"/>
      <c r="G841" s="55"/>
      <c r="H841" s="55"/>
    </row>
    <row r="842" spans="6:8" ht="12.75">
      <c r="F842" s="55"/>
      <c r="G842" s="55"/>
      <c r="H842" s="55"/>
    </row>
    <row r="843" spans="6:8" ht="12.75">
      <c r="F843" s="55"/>
      <c r="G843" s="55"/>
      <c r="H843" s="55"/>
    </row>
    <row r="844" spans="6:8" ht="12.75">
      <c r="F844" s="55"/>
      <c r="G844" s="55"/>
      <c r="H844" s="55"/>
    </row>
    <row r="845" spans="6:8" ht="12.75">
      <c r="F845" s="55"/>
      <c r="G845" s="55"/>
      <c r="H845" s="55"/>
    </row>
    <row r="846" spans="6:8" ht="12.75">
      <c r="F846" s="55"/>
      <c r="G846" s="55"/>
      <c r="H846" s="55"/>
    </row>
    <row r="847" spans="6:8" ht="12.75">
      <c r="F847" s="55"/>
      <c r="G847" s="55"/>
      <c r="H847" s="55"/>
    </row>
    <row r="848" spans="6:8" ht="12.75">
      <c r="F848" s="55"/>
      <c r="G848" s="55"/>
      <c r="H848" s="55"/>
    </row>
    <row r="849" spans="6:8" ht="12.75">
      <c r="F849" s="55"/>
      <c r="G849" s="55"/>
      <c r="H849" s="55"/>
    </row>
    <row r="850" spans="6:8" ht="12.75">
      <c r="F850" s="55"/>
      <c r="G850" s="55"/>
      <c r="H850" s="55"/>
    </row>
    <row r="851" spans="6:8" ht="12.75">
      <c r="F851" s="55"/>
      <c r="G851" s="55"/>
      <c r="H851" s="55"/>
    </row>
    <row r="852" spans="6:8" ht="12.75">
      <c r="F852" s="55"/>
      <c r="G852" s="55"/>
      <c r="H852" s="55"/>
    </row>
    <row r="853" spans="6:8" ht="12.75">
      <c r="F853" s="55"/>
      <c r="G853" s="55"/>
      <c r="H853" s="55"/>
    </row>
    <row r="854" spans="6:8" ht="12.75">
      <c r="F854" s="55"/>
      <c r="G854" s="55"/>
      <c r="H854" s="55"/>
    </row>
    <row r="855" spans="6:8" ht="12.75">
      <c r="F855" s="55"/>
      <c r="G855" s="55"/>
      <c r="H855" s="55"/>
    </row>
    <row r="856" spans="6:8" ht="12.75">
      <c r="F856" s="55"/>
      <c r="G856" s="55"/>
      <c r="H856" s="55"/>
    </row>
    <row r="857" spans="6:8" ht="12.75">
      <c r="F857" s="55"/>
      <c r="G857" s="55"/>
      <c r="H857" s="55"/>
    </row>
    <row r="858" spans="6:8" ht="12.75">
      <c r="F858" s="55"/>
      <c r="G858" s="55"/>
      <c r="H858" s="55"/>
    </row>
    <row r="859" spans="6:8" ht="12.75">
      <c r="F859" s="55"/>
      <c r="G859" s="55"/>
      <c r="H859" s="55"/>
    </row>
    <row r="860" spans="6:8" ht="12.75">
      <c r="F860" s="55"/>
      <c r="G860" s="55"/>
      <c r="H860" s="55"/>
    </row>
    <row r="861" spans="6:8" ht="12.75">
      <c r="F861" s="55"/>
      <c r="G861" s="55"/>
      <c r="H861" s="55"/>
    </row>
    <row r="862" spans="6:8" ht="12.75">
      <c r="F862" s="55"/>
      <c r="G862" s="55"/>
      <c r="H862" s="55"/>
    </row>
    <row r="863" spans="6:8" ht="12.75">
      <c r="F863" s="55"/>
      <c r="G863" s="55"/>
      <c r="H863" s="55"/>
    </row>
    <row r="864" spans="6:8" ht="12.75">
      <c r="F864" s="55"/>
      <c r="G864" s="55"/>
      <c r="H864" s="55"/>
    </row>
    <row r="865" spans="6:8" ht="12.75">
      <c r="F865" s="55"/>
      <c r="G865" s="55"/>
      <c r="H865" s="55"/>
    </row>
    <row r="866" spans="6:8" ht="12.75">
      <c r="F866" s="55"/>
      <c r="G866" s="55"/>
      <c r="H866" s="55"/>
    </row>
    <row r="867" spans="6:8" ht="12.75">
      <c r="F867" s="55"/>
      <c r="G867" s="55"/>
      <c r="H867" s="55"/>
    </row>
    <row r="868" spans="6:8" ht="12.75">
      <c r="F868" s="55"/>
      <c r="G868" s="55"/>
      <c r="H868" s="55"/>
    </row>
    <row r="869" spans="6:8" ht="12.75">
      <c r="F869" s="55"/>
      <c r="G869" s="55"/>
      <c r="H869" s="55"/>
    </row>
    <row r="870" spans="6:8" ht="12.75">
      <c r="F870" s="55"/>
      <c r="G870" s="55"/>
      <c r="H870" s="55"/>
    </row>
    <row r="871" spans="6:8" ht="12.75">
      <c r="F871" s="55"/>
      <c r="G871" s="55"/>
      <c r="H871" s="55"/>
    </row>
    <row r="872" spans="6:8" ht="12.75">
      <c r="F872" s="55"/>
      <c r="G872" s="55"/>
      <c r="H872" s="55"/>
    </row>
    <row r="873" spans="6:8" ht="12.75">
      <c r="F873" s="55"/>
      <c r="G873" s="55"/>
      <c r="H873" s="55"/>
    </row>
    <row r="874" spans="6:8" ht="12.75">
      <c r="F874" s="55"/>
      <c r="G874" s="55"/>
      <c r="H874" s="55"/>
    </row>
    <row r="875" spans="6:8" ht="12.75">
      <c r="F875" s="55"/>
      <c r="G875" s="55"/>
      <c r="H875" s="55"/>
    </row>
    <row r="876" spans="6:8" ht="12.75">
      <c r="F876" s="55"/>
      <c r="G876" s="55"/>
      <c r="H876" s="55"/>
    </row>
    <row r="877" spans="6:8" ht="12.75">
      <c r="F877" s="55"/>
      <c r="G877" s="55"/>
      <c r="H877" s="55"/>
    </row>
    <row r="878" spans="6:8" ht="12.75">
      <c r="F878" s="55"/>
      <c r="G878" s="55"/>
      <c r="H878" s="55"/>
    </row>
    <row r="879" spans="6:8" ht="12.75">
      <c r="F879" s="55"/>
      <c r="G879" s="55"/>
      <c r="H879" s="55"/>
    </row>
    <row r="880" spans="6:8" ht="12.75">
      <c r="F880" s="55"/>
      <c r="G880" s="55"/>
      <c r="H880" s="55"/>
    </row>
    <row r="881" spans="6:8" ht="12.75">
      <c r="F881" s="55"/>
      <c r="G881" s="55"/>
      <c r="H881" s="55"/>
    </row>
    <row r="882" spans="6:8" ht="12.75">
      <c r="F882" s="55"/>
      <c r="G882" s="55"/>
      <c r="H882" s="55"/>
    </row>
    <row r="883" spans="6:8" ht="12.75">
      <c r="F883" s="55"/>
      <c r="G883" s="55"/>
      <c r="H883" s="55"/>
    </row>
    <row r="884" spans="6:8" ht="12.75">
      <c r="F884" s="55"/>
      <c r="G884" s="55"/>
      <c r="H884" s="55"/>
    </row>
    <row r="885" spans="6:8" ht="12.75">
      <c r="F885" s="55"/>
      <c r="G885" s="55"/>
      <c r="H885" s="55"/>
    </row>
    <row r="886" spans="6:8" ht="12.75">
      <c r="F886" s="55"/>
      <c r="G886" s="55"/>
      <c r="H886" s="55"/>
    </row>
    <row r="887" spans="6:8" ht="12.75">
      <c r="F887" s="55"/>
      <c r="G887" s="55"/>
      <c r="H887" s="55"/>
    </row>
    <row r="888" spans="6:8" ht="12.75">
      <c r="F888" s="55"/>
      <c r="G888" s="55"/>
      <c r="H888" s="55"/>
    </row>
    <row r="889" spans="6:8" ht="12.75">
      <c r="F889" s="55"/>
      <c r="G889" s="55"/>
      <c r="H889" s="55"/>
    </row>
    <row r="890" spans="6:8" ht="12.75">
      <c r="F890" s="55"/>
      <c r="G890" s="55"/>
      <c r="H890" s="55"/>
    </row>
    <row r="891" spans="6:8" ht="12.75">
      <c r="F891" s="55"/>
      <c r="G891" s="55"/>
      <c r="H891" s="55"/>
    </row>
    <row r="892" spans="6:8" ht="12.75">
      <c r="F892" s="55"/>
      <c r="G892" s="55"/>
      <c r="H892" s="55"/>
    </row>
    <row r="893" spans="6:8" ht="12.75">
      <c r="F893" s="55"/>
      <c r="G893" s="55"/>
      <c r="H893" s="55"/>
    </row>
    <row r="894" spans="6:8" ht="12.75">
      <c r="F894" s="55"/>
      <c r="G894" s="55"/>
      <c r="H894" s="55"/>
    </row>
    <row r="895" spans="6:8" ht="12.75">
      <c r="F895" s="55"/>
      <c r="G895" s="55"/>
      <c r="H895" s="55"/>
    </row>
    <row r="896" spans="6:8" ht="12.75">
      <c r="F896" s="55"/>
      <c r="G896" s="55"/>
      <c r="H896" s="55"/>
    </row>
    <row r="897" spans="6:8" ht="12.75">
      <c r="F897" s="55"/>
      <c r="G897" s="55"/>
      <c r="H897" s="55"/>
    </row>
    <row r="898" spans="6:8" ht="12.75">
      <c r="F898" s="55"/>
      <c r="G898" s="55"/>
      <c r="H898" s="55"/>
    </row>
    <row r="899" spans="6:8" ht="12.75">
      <c r="F899" s="55"/>
      <c r="G899" s="55"/>
      <c r="H899" s="55"/>
    </row>
    <row r="900" spans="6:8" ht="12.75">
      <c r="F900" s="55"/>
      <c r="G900" s="55"/>
      <c r="H900" s="55"/>
    </row>
    <row r="901" spans="6:8" ht="12.75">
      <c r="F901" s="55"/>
      <c r="G901" s="55"/>
      <c r="H901" s="55"/>
    </row>
    <row r="902" spans="6:8" ht="12.75">
      <c r="F902" s="55"/>
      <c r="G902" s="55"/>
      <c r="H902" s="55"/>
    </row>
    <row r="903" spans="6:8" ht="12.75">
      <c r="F903" s="55"/>
      <c r="G903" s="55"/>
      <c r="H903" s="55"/>
    </row>
    <row r="904" spans="6:8" ht="12.75">
      <c r="F904" s="55"/>
      <c r="G904" s="55"/>
      <c r="H904" s="55"/>
    </row>
    <row r="905" spans="6:8" ht="12.75">
      <c r="F905" s="55"/>
      <c r="G905" s="55"/>
      <c r="H905" s="55"/>
    </row>
    <row r="906" spans="6:8" ht="12.75">
      <c r="F906" s="55"/>
      <c r="G906" s="55"/>
      <c r="H906" s="55"/>
    </row>
    <row r="907" spans="6:8" ht="12.75">
      <c r="F907" s="55"/>
      <c r="G907" s="55"/>
      <c r="H907" s="55"/>
    </row>
    <row r="908" spans="6:8" ht="12.75">
      <c r="F908" s="55"/>
      <c r="G908" s="55"/>
      <c r="H908" s="55"/>
    </row>
    <row r="909" spans="6:8" ht="12.75">
      <c r="F909" s="55"/>
      <c r="G909" s="55"/>
      <c r="H909" s="55"/>
    </row>
    <row r="910" spans="6:8" ht="12.75">
      <c r="F910" s="55"/>
      <c r="G910" s="55"/>
      <c r="H910" s="55"/>
    </row>
    <row r="911" spans="6:8" ht="12.75">
      <c r="F911" s="55"/>
      <c r="G911" s="55"/>
      <c r="H911" s="55"/>
    </row>
    <row r="912" spans="6:8" ht="12.75">
      <c r="F912" s="55"/>
      <c r="G912" s="55"/>
      <c r="H912" s="55"/>
    </row>
    <row r="913" spans="6:8" ht="12.75">
      <c r="F913" s="55"/>
      <c r="G913" s="55"/>
      <c r="H913" s="55"/>
    </row>
    <row r="914" spans="6:8" ht="12.75">
      <c r="F914" s="55"/>
      <c r="G914" s="55"/>
      <c r="H914" s="55"/>
    </row>
    <row r="915" spans="6:8" ht="12.75">
      <c r="F915" s="55"/>
      <c r="G915" s="55"/>
      <c r="H915" s="55"/>
    </row>
    <row r="916" spans="6:8" ht="12.75">
      <c r="F916" s="55"/>
      <c r="G916" s="55"/>
      <c r="H916" s="55"/>
    </row>
    <row r="917" spans="6:8" ht="12.75">
      <c r="F917" s="55"/>
      <c r="G917" s="55"/>
      <c r="H917" s="55"/>
    </row>
    <row r="918" spans="6:8" ht="12.75">
      <c r="F918" s="55"/>
      <c r="G918" s="55"/>
      <c r="H918" s="55"/>
    </row>
    <row r="919" spans="6:8" ht="12.75">
      <c r="F919" s="55"/>
      <c r="G919" s="55"/>
      <c r="H919" s="55"/>
    </row>
    <row r="920" spans="6:8" ht="12.75">
      <c r="F920" s="55"/>
      <c r="G920" s="55"/>
      <c r="H920" s="55"/>
    </row>
    <row r="921" spans="6:8" ht="12.75">
      <c r="F921" s="55"/>
      <c r="G921" s="55"/>
      <c r="H921" s="55"/>
    </row>
    <row r="922" spans="6:8" ht="12.75">
      <c r="F922" s="55"/>
      <c r="G922" s="55"/>
      <c r="H922" s="55"/>
    </row>
    <row r="923" spans="6:8" ht="12.75">
      <c r="F923" s="55"/>
      <c r="G923" s="55"/>
      <c r="H923" s="55"/>
    </row>
    <row r="924" spans="6:8" ht="12.75">
      <c r="F924" s="55"/>
      <c r="G924" s="55"/>
      <c r="H924" s="55"/>
    </row>
    <row r="925" spans="6:8" ht="12.75">
      <c r="F925" s="55"/>
      <c r="G925" s="55"/>
      <c r="H925" s="55"/>
    </row>
    <row r="926" spans="6:8" ht="12.75">
      <c r="F926" s="55"/>
      <c r="G926" s="55"/>
      <c r="H926" s="55"/>
    </row>
    <row r="927" spans="6:8" ht="12.75">
      <c r="F927" s="55"/>
      <c r="G927" s="55"/>
      <c r="H927" s="55"/>
    </row>
    <row r="928" spans="6:8" ht="12.75">
      <c r="F928" s="55"/>
      <c r="G928" s="55"/>
      <c r="H928" s="55"/>
    </row>
    <row r="929" spans="6:8" ht="12.75">
      <c r="F929" s="55"/>
      <c r="G929" s="55"/>
      <c r="H929" s="55"/>
    </row>
    <row r="930" spans="6:8" ht="12.75">
      <c r="F930" s="55"/>
      <c r="G930" s="55"/>
      <c r="H930" s="55"/>
    </row>
    <row r="931" spans="6:8" ht="12.75">
      <c r="F931" s="55"/>
      <c r="G931" s="55"/>
      <c r="H931" s="55"/>
    </row>
    <row r="932" spans="6:8" ht="12.75">
      <c r="F932" s="55"/>
      <c r="G932" s="55"/>
      <c r="H932" s="55"/>
    </row>
    <row r="933" spans="6:8" ht="12.75">
      <c r="F933" s="55"/>
      <c r="G933" s="55"/>
      <c r="H933" s="55"/>
    </row>
    <row r="934" spans="6:8" ht="12.75">
      <c r="F934" s="55"/>
      <c r="G934" s="55"/>
      <c r="H934" s="55"/>
    </row>
    <row r="935" spans="6:8" ht="12.75">
      <c r="F935" s="55"/>
      <c r="G935" s="55"/>
      <c r="H935" s="55"/>
    </row>
    <row r="936" spans="6:8" ht="12.75">
      <c r="F936" s="55"/>
      <c r="G936" s="55"/>
      <c r="H936" s="55"/>
    </row>
    <row r="937" spans="6:8" ht="12.75">
      <c r="F937" s="55"/>
      <c r="G937" s="55"/>
      <c r="H937" s="55"/>
    </row>
    <row r="938" spans="6:8" ht="12.75">
      <c r="F938" s="55"/>
      <c r="G938" s="55"/>
      <c r="H938" s="55"/>
    </row>
    <row r="939" spans="6:8" ht="12.75">
      <c r="F939" s="55"/>
      <c r="G939" s="55"/>
      <c r="H939" s="55"/>
    </row>
    <row r="940" spans="6:8" ht="12.75">
      <c r="F940" s="55"/>
      <c r="G940" s="55"/>
      <c r="H940" s="55"/>
    </row>
    <row r="941" spans="6:8" ht="12.75">
      <c r="F941" s="55"/>
      <c r="G941" s="55"/>
      <c r="H941" s="55"/>
    </row>
    <row r="942" spans="6:8" ht="12.75">
      <c r="F942" s="55"/>
      <c r="G942" s="55"/>
      <c r="H942" s="55"/>
    </row>
    <row r="943" spans="6:8" ht="12.75">
      <c r="F943" s="55"/>
      <c r="G943" s="55"/>
      <c r="H943" s="55"/>
    </row>
    <row r="944" spans="6:8" ht="12.75">
      <c r="F944" s="55"/>
      <c r="G944" s="55"/>
      <c r="H944" s="55"/>
    </row>
    <row r="945" spans="6:8" ht="12.75">
      <c r="F945" s="55"/>
      <c r="G945" s="55"/>
      <c r="H945" s="55"/>
    </row>
    <row r="946" spans="6:8" ht="12.75">
      <c r="F946" s="55"/>
      <c r="G946" s="55"/>
      <c r="H946" s="55"/>
    </row>
    <row r="947" spans="6:8" ht="12.75">
      <c r="F947" s="55"/>
      <c r="G947" s="55"/>
      <c r="H947" s="55"/>
    </row>
    <row r="948" spans="6:8" ht="12.75">
      <c r="F948" s="55"/>
      <c r="G948" s="55"/>
      <c r="H948" s="55"/>
    </row>
    <row r="949" spans="6:8" ht="12.75">
      <c r="F949" s="55"/>
      <c r="G949" s="55"/>
      <c r="H949" s="55"/>
    </row>
    <row r="950" spans="6:8" ht="12.75">
      <c r="F950" s="55"/>
      <c r="G950" s="55"/>
      <c r="H950" s="55"/>
    </row>
    <row r="951" spans="6:8" ht="12.75">
      <c r="F951" s="55"/>
      <c r="G951" s="55"/>
      <c r="H951" s="55"/>
    </row>
    <row r="952" spans="6:8" ht="12.75">
      <c r="F952" s="55"/>
      <c r="G952" s="55"/>
      <c r="H952" s="55"/>
    </row>
    <row r="953" spans="6:8" ht="12.75">
      <c r="F953" s="55"/>
      <c r="G953" s="55"/>
      <c r="H953" s="55"/>
    </row>
    <row r="954" spans="6:8" ht="12.75">
      <c r="F954" s="55"/>
      <c r="G954" s="55"/>
      <c r="H954" s="55"/>
    </row>
    <row r="955" spans="6:8" ht="12.75">
      <c r="F955" s="55"/>
      <c r="G955" s="55"/>
      <c r="H955" s="55"/>
    </row>
    <row r="956" spans="6:8" ht="12.75">
      <c r="F956" s="55"/>
      <c r="G956" s="55"/>
      <c r="H956" s="55"/>
    </row>
    <row r="957" spans="6:8" ht="12.75">
      <c r="F957" s="55"/>
      <c r="G957" s="55"/>
      <c r="H957" s="55"/>
    </row>
    <row r="958" spans="6:8" ht="12.75">
      <c r="F958" s="55"/>
      <c r="G958" s="55"/>
      <c r="H958" s="55"/>
    </row>
    <row r="959" spans="6:8" ht="12.75">
      <c r="F959" s="55"/>
      <c r="G959" s="55"/>
      <c r="H959" s="55"/>
    </row>
    <row r="960" spans="6:8" ht="12.75">
      <c r="F960" s="55"/>
      <c r="G960" s="55"/>
      <c r="H960" s="55"/>
    </row>
    <row r="961" spans="6:8" ht="12.75">
      <c r="F961" s="55"/>
      <c r="G961" s="55"/>
      <c r="H961" s="55"/>
    </row>
    <row r="962" spans="6:8" ht="12.75">
      <c r="F962" s="55"/>
      <c r="G962" s="55"/>
      <c r="H962" s="55"/>
    </row>
    <row r="963" spans="6:8" ht="12.75">
      <c r="F963" s="55"/>
      <c r="G963" s="55"/>
      <c r="H963" s="55"/>
    </row>
    <row r="964" spans="6:8" ht="12.75">
      <c r="F964" s="55"/>
      <c r="G964" s="55"/>
      <c r="H964" s="55"/>
    </row>
    <row r="965" spans="6:8" ht="12.75">
      <c r="F965" s="55"/>
      <c r="G965" s="55"/>
      <c r="H965" s="55"/>
    </row>
    <row r="966" spans="6:8" ht="12.75">
      <c r="F966" s="55"/>
      <c r="G966" s="55"/>
      <c r="H966" s="55"/>
    </row>
    <row r="967" spans="6:8" ht="12.75">
      <c r="F967" s="55"/>
      <c r="G967" s="55"/>
      <c r="H967" s="55"/>
    </row>
    <row r="968" spans="6:8" ht="12.75">
      <c r="F968" s="55"/>
      <c r="G968" s="55"/>
      <c r="H968" s="55"/>
    </row>
    <row r="969" spans="6:8" ht="12.75">
      <c r="F969" s="55"/>
      <c r="G969" s="55"/>
      <c r="H969" s="55"/>
    </row>
    <row r="970" spans="6:8" ht="12.75">
      <c r="F970" s="55"/>
      <c r="G970" s="55"/>
      <c r="H970" s="55"/>
    </row>
    <row r="971" spans="6:8" ht="12.75">
      <c r="F971" s="55"/>
      <c r="G971" s="55"/>
      <c r="H971" s="55"/>
    </row>
    <row r="972" spans="6:8" ht="12.75">
      <c r="F972" s="55"/>
      <c r="G972" s="55"/>
      <c r="H972" s="55"/>
    </row>
    <row r="973" spans="6:8" ht="12.75">
      <c r="F973" s="55"/>
      <c r="G973" s="55"/>
      <c r="H973" s="55"/>
    </row>
    <row r="974" spans="6:8" ht="12.75">
      <c r="F974" s="55"/>
      <c r="G974" s="55"/>
      <c r="H974" s="55"/>
    </row>
    <row r="975" spans="6:8" ht="12.75">
      <c r="F975" s="55"/>
      <c r="G975" s="55"/>
      <c r="H975" s="55"/>
    </row>
    <row r="976" spans="6:8" ht="12.75">
      <c r="F976" s="55"/>
      <c r="G976" s="55"/>
      <c r="H976" s="55"/>
    </row>
    <row r="977" spans="6:8" ht="12.75">
      <c r="F977" s="55"/>
      <c r="G977" s="55"/>
      <c r="H977" s="55"/>
    </row>
    <row r="978" spans="6:8" ht="12.75">
      <c r="F978" s="55"/>
      <c r="G978" s="55"/>
      <c r="H978" s="55"/>
    </row>
    <row r="979" spans="6:8" ht="12.75">
      <c r="F979" s="55"/>
      <c r="G979" s="55"/>
      <c r="H979" s="55"/>
    </row>
    <row r="980" spans="6:8" ht="12.75">
      <c r="F980" s="55"/>
      <c r="G980" s="55"/>
      <c r="H980" s="55"/>
    </row>
    <row r="981" spans="6:8" ht="12.75">
      <c r="F981" s="55"/>
      <c r="G981" s="55"/>
      <c r="H981" s="55"/>
    </row>
    <row r="982" spans="6:8" ht="12.75">
      <c r="F982" s="55"/>
      <c r="G982" s="55"/>
      <c r="H982" s="55"/>
    </row>
    <row r="983" spans="6:8" ht="12.75">
      <c r="F983" s="55"/>
      <c r="G983" s="55"/>
      <c r="H983" s="55"/>
    </row>
    <row r="984" spans="6:8" ht="12.75">
      <c r="F984" s="55"/>
      <c r="G984" s="55"/>
      <c r="H984" s="55"/>
    </row>
    <row r="985" spans="6:8" ht="12.75">
      <c r="F985" s="55"/>
      <c r="G985" s="55"/>
      <c r="H985" s="55"/>
    </row>
    <row r="986" spans="6:8" ht="12.75">
      <c r="F986" s="55"/>
      <c r="G986" s="55"/>
      <c r="H986" s="55"/>
    </row>
    <row r="987" spans="6:8" ht="12.75">
      <c r="F987" s="55"/>
      <c r="G987" s="55"/>
      <c r="H987" s="55"/>
    </row>
    <row r="988" spans="6:8" ht="12.75">
      <c r="F988" s="55"/>
      <c r="G988" s="55"/>
      <c r="H988" s="55"/>
    </row>
    <row r="989" spans="6:8" ht="12.75">
      <c r="F989" s="55"/>
      <c r="G989" s="55"/>
      <c r="H989" s="55"/>
    </row>
    <row r="990" spans="6:8" ht="12.75">
      <c r="F990" s="55"/>
      <c r="G990" s="55"/>
      <c r="H990" s="55"/>
    </row>
    <row r="991" spans="6:8" ht="12.75">
      <c r="F991" s="55"/>
      <c r="G991" s="55"/>
      <c r="H991" s="55"/>
    </row>
    <row r="992" spans="6:8" ht="12.75">
      <c r="F992" s="55"/>
      <c r="G992" s="55"/>
      <c r="H992" s="55"/>
    </row>
    <row r="993" spans="6:8" ht="12.75">
      <c r="F993" s="55"/>
      <c r="G993" s="55"/>
      <c r="H993" s="55"/>
    </row>
    <row r="994" spans="6:8" ht="12.75">
      <c r="F994" s="55"/>
      <c r="G994" s="55"/>
      <c r="H994" s="55"/>
    </row>
    <row r="995" spans="6:8" ht="12.75">
      <c r="F995" s="55"/>
      <c r="G995" s="55"/>
      <c r="H995" s="55"/>
    </row>
    <row r="996" spans="6:8" ht="12.75">
      <c r="F996" s="55"/>
      <c r="G996" s="55"/>
      <c r="H996" s="55"/>
    </row>
    <row r="997" spans="6:8" ht="12.75">
      <c r="F997" s="55"/>
      <c r="G997" s="55"/>
      <c r="H997" s="55"/>
    </row>
    <row r="998" spans="6:8" ht="12.75">
      <c r="F998" s="55"/>
      <c r="G998" s="55"/>
      <c r="H998" s="55"/>
    </row>
    <row r="999" spans="6:8" ht="12.75">
      <c r="F999" s="55"/>
      <c r="G999" s="55"/>
      <c r="H999" s="55"/>
    </row>
    <row r="1000" spans="6:8" ht="12.75">
      <c r="F1000" s="55"/>
      <c r="G1000" s="55"/>
      <c r="H1000" s="55"/>
    </row>
    <row r="1001" spans="6:8" ht="12.75">
      <c r="F1001" s="55"/>
      <c r="G1001" s="55"/>
      <c r="H1001" s="55"/>
    </row>
    <row r="1002" spans="6:8" ht="12.75">
      <c r="F1002" s="55"/>
      <c r="G1002" s="55"/>
      <c r="H1002" s="55"/>
    </row>
    <row r="1003" spans="6:8" ht="12.75">
      <c r="F1003" s="55"/>
      <c r="G1003" s="55"/>
      <c r="H1003" s="55"/>
    </row>
    <row r="1004" spans="6:8" ht="12.75">
      <c r="F1004" s="55"/>
      <c r="G1004" s="55"/>
      <c r="H1004" s="55"/>
    </row>
    <row r="1005" spans="6:8" ht="12.75">
      <c r="F1005" s="55"/>
      <c r="G1005" s="55"/>
      <c r="H1005" s="55"/>
    </row>
    <row r="1006" spans="6:8" ht="12.75">
      <c r="F1006" s="55"/>
      <c r="G1006" s="55"/>
      <c r="H1006" s="55"/>
    </row>
    <row r="1007" spans="6:8" ht="12.75">
      <c r="F1007" s="55"/>
      <c r="G1007" s="55"/>
      <c r="H1007" s="55"/>
    </row>
    <row r="1008" spans="6:8" ht="12.75">
      <c r="F1008" s="55"/>
      <c r="G1008" s="55"/>
      <c r="H1008" s="55"/>
    </row>
    <row r="1009" spans="6:8" ht="12.75">
      <c r="F1009" s="55"/>
      <c r="G1009" s="55"/>
      <c r="H1009" s="55"/>
    </row>
    <row r="1010" spans="6:8" ht="12.75">
      <c r="F1010" s="55"/>
      <c r="G1010" s="55"/>
      <c r="H1010" s="55"/>
    </row>
    <row r="1011" spans="6:8" ht="12.75">
      <c r="F1011" s="55"/>
      <c r="G1011" s="55"/>
      <c r="H1011" s="55"/>
    </row>
    <row r="1012" spans="6:8" ht="12.75">
      <c r="F1012" s="55"/>
      <c r="G1012" s="55"/>
      <c r="H1012" s="55"/>
    </row>
    <row r="1013" spans="6:8" ht="12.75">
      <c r="F1013" s="55"/>
      <c r="G1013" s="55"/>
      <c r="H1013" s="55"/>
    </row>
    <row r="1014" spans="6:8" ht="12.75">
      <c r="F1014" s="55"/>
      <c r="G1014" s="55"/>
      <c r="H1014" s="55"/>
    </row>
    <row r="1015" spans="6:8" ht="12.75">
      <c r="F1015" s="55"/>
      <c r="G1015" s="55"/>
      <c r="H1015" s="55"/>
    </row>
    <row r="1016" spans="6:8" ht="12.75">
      <c r="F1016" s="55"/>
      <c r="G1016" s="55"/>
      <c r="H1016" s="55"/>
    </row>
    <row r="1017" spans="6:8" ht="12.75">
      <c r="F1017" s="55"/>
      <c r="G1017" s="55"/>
      <c r="H1017" s="55"/>
    </row>
    <row r="1018" spans="6:8" ht="12.75">
      <c r="F1018" s="55"/>
      <c r="G1018" s="55"/>
      <c r="H1018" s="55"/>
    </row>
    <row r="1019" spans="6:8" ht="12.75">
      <c r="F1019" s="55"/>
      <c r="G1019" s="55"/>
      <c r="H1019" s="55"/>
    </row>
    <row r="1020" spans="6:8" ht="12.75">
      <c r="F1020" s="55"/>
      <c r="G1020" s="55"/>
      <c r="H1020" s="55"/>
    </row>
    <row r="1021" spans="6:8" ht="12.75">
      <c r="F1021" s="55"/>
      <c r="G1021" s="55"/>
      <c r="H1021" s="55"/>
    </row>
    <row r="1022" spans="6:8" ht="12.75">
      <c r="F1022" s="55"/>
      <c r="G1022" s="55"/>
      <c r="H1022" s="55"/>
    </row>
    <row r="1023" spans="6:8" ht="12.75">
      <c r="F1023" s="55"/>
      <c r="G1023" s="55"/>
      <c r="H1023" s="55"/>
    </row>
    <row r="1024" spans="6:8" ht="12.75">
      <c r="F1024" s="55"/>
      <c r="G1024" s="55"/>
      <c r="H1024" s="55"/>
    </row>
    <row r="1025" spans="6:8" ht="12.75">
      <c r="F1025" s="55"/>
      <c r="G1025" s="55"/>
      <c r="H1025" s="55"/>
    </row>
    <row r="1026" spans="6:8" ht="12.75">
      <c r="F1026" s="55"/>
      <c r="G1026" s="55"/>
      <c r="H1026" s="55"/>
    </row>
    <row r="1027" spans="6:8" ht="12.75">
      <c r="F1027" s="55"/>
      <c r="G1027" s="55"/>
      <c r="H1027" s="55"/>
    </row>
    <row r="1028" spans="6:8" ht="12.75">
      <c r="F1028" s="55"/>
      <c r="G1028" s="55"/>
      <c r="H1028" s="55"/>
    </row>
    <row r="1029" spans="6:8" ht="12.75">
      <c r="F1029" s="55"/>
      <c r="G1029" s="55"/>
      <c r="H1029" s="55"/>
    </row>
    <row r="1030" spans="6:8" ht="12.75">
      <c r="F1030" s="55"/>
      <c r="G1030" s="55"/>
      <c r="H1030" s="55"/>
    </row>
    <row r="1031" spans="6:8" ht="12.75">
      <c r="F1031" s="55"/>
      <c r="G1031" s="55"/>
      <c r="H1031" s="55"/>
    </row>
    <row r="1032" spans="6:8" ht="12.75">
      <c r="F1032" s="55"/>
      <c r="G1032" s="55"/>
      <c r="H1032" s="55"/>
    </row>
    <row r="1033" spans="6:8" ht="12.75">
      <c r="F1033" s="55"/>
      <c r="G1033" s="55"/>
      <c r="H1033" s="55"/>
    </row>
    <row r="1034" spans="6:8" ht="12.75">
      <c r="F1034" s="55"/>
      <c r="G1034" s="55"/>
      <c r="H1034" s="55"/>
    </row>
    <row r="1035" spans="6:8" ht="12.75">
      <c r="F1035" s="55"/>
      <c r="G1035" s="55"/>
      <c r="H1035" s="55"/>
    </row>
    <row r="1036" spans="6:8" ht="12.75">
      <c r="F1036" s="55"/>
      <c r="G1036" s="55"/>
      <c r="H1036" s="55"/>
    </row>
    <row r="1037" spans="6:8" ht="12.75">
      <c r="F1037" s="55"/>
      <c r="G1037" s="55"/>
      <c r="H1037" s="55"/>
    </row>
    <row r="1038" spans="6:8" ht="12.75">
      <c r="F1038" s="55"/>
      <c r="G1038" s="55"/>
      <c r="H1038" s="55"/>
    </row>
    <row r="1039" spans="6:8" ht="12.75">
      <c r="F1039" s="55"/>
      <c r="G1039" s="55"/>
      <c r="H1039" s="55"/>
    </row>
    <row r="1040" spans="6:8" ht="12.75">
      <c r="F1040" s="55"/>
      <c r="G1040" s="55"/>
      <c r="H1040" s="55"/>
    </row>
    <row r="1041" spans="6:8" ht="12.75">
      <c r="F1041" s="55"/>
      <c r="G1041" s="55"/>
      <c r="H1041" s="55"/>
    </row>
    <row r="1042" spans="6:8" ht="12.75">
      <c r="F1042" s="55"/>
      <c r="G1042" s="55"/>
      <c r="H1042" s="55"/>
    </row>
    <row r="1043" spans="6:8" ht="12.75">
      <c r="F1043" s="55"/>
      <c r="G1043" s="55"/>
      <c r="H1043" s="55"/>
    </row>
    <row r="1044" spans="6:8" ht="12.75">
      <c r="F1044" s="55"/>
      <c r="G1044" s="55"/>
      <c r="H1044" s="55"/>
    </row>
    <row r="1045" spans="6:8" ht="12.75">
      <c r="F1045" s="55"/>
      <c r="G1045" s="55"/>
      <c r="H1045" s="55"/>
    </row>
    <row r="1046" spans="6:8" ht="12.75">
      <c r="F1046" s="55"/>
      <c r="G1046" s="55"/>
      <c r="H1046" s="55"/>
    </row>
    <row r="1047" spans="6:8" ht="12.75">
      <c r="F1047" s="55"/>
      <c r="G1047" s="55"/>
      <c r="H1047" s="55"/>
    </row>
    <row r="1048" spans="6:8" ht="12.75">
      <c r="F1048" s="55"/>
      <c r="G1048" s="55"/>
      <c r="H1048" s="55"/>
    </row>
    <row r="1049" spans="6:8" ht="12.75">
      <c r="F1049" s="55"/>
      <c r="G1049" s="55"/>
      <c r="H1049" s="55"/>
    </row>
    <row r="1050" spans="6:8" ht="12.75">
      <c r="F1050" s="55"/>
      <c r="G1050" s="55"/>
      <c r="H1050" s="55"/>
    </row>
    <row r="1051" spans="6:8" ht="12.75">
      <c r="F1051" s="55"/>
      <c r="G1051" s="55"/>
      <c r="H1051" s="55"/>
    </row>
    <row r="1052" spans="6:8" ht="12.75">
      <c r="F1052" s="55"/>
      <c r="G1052" s="55"/>
      <c r="H1052" s="55"/>
    </row>
    <row r="1053" spans="6:8" ht="12.75">
      <c r="F1053" s="55"/>
      <c r="G1053" s="55"/>
      <c r="H1053" s="55"/>
    </row>
    <row r="1054" spans="6:8" ht="12.75">
      <c r="F1054" s="55"/>
      <c r="G1054" s="55"/>
      <c r="H1054" s="55"/>
    </row>
    <row r="1055" spans="6:8" ht="12.75">
      <c r="F1055" s="55"/>
      <c r="G1055" s="55"/>
      <c r="H1055" s="55"/>
    </row>
    <row r="1056" spans="6:8" ht="12.75">
      <c r="F1056" s="55"/>
      <c r="G1056" s="55"/>
      <c r="H1056" s="55"/>
    </row>
    <row r="1057" spans="6:8" ht="12.75">
      <c r="F1057" s="55"/>
      <c r="G1057" s="55"/>
      <c r="H1057" s="55"/>
    </row>
    <row r="1058" spans="6:8" ht="12.75">
      <c r="F1058" s="55"/>
      <c r="G1058" s="55"/>
      <c r="H1058" s="55"/>
    </row>
    <row r="1059" spans="6:8" ht="12.75">
      <c r="F1059" s="55"/>
      <c r="G1059" s="55"/>
      <c r="H1059" s="55"/>
    </row>
    <row r="1060" spans="6:8" ht="12.75">
      <c r="F1060" s="55"/>
      <c r="G1060" s="55"/>
      <c r="H1060" s="55"/>
    </row>
    <row r="1061" spans="6:8" ht="12.75">
      <c r="F1061" s="55"/>
      <c r="G1061" s="55"/>
      <c r="H1061" s="55"/>
    </row>
    <row r="1062" spans="6:8" ht="12.75">
      <c r="F1062" s="55"/>
      <c r="G1062" s="55"/>
      <c r="H1062" s="55"/>
    </row>
    <row r="1063" spans="6:8" ht="12.75">
      <c r="F1063" s="55"/>
      <c r="G1063" s="55"/>
      <c r="H1063" s="55"/>
    </row>
    <row r="1064" spans="6:8" ht="12.75">
      <c r="F1064" s="55"/>
      <c r="G1064" s="55"/>
      <c r="H1064" s="55"/>
    </row>
    <row r="1065" spans="6:8" ht="12.75">
      <c r="F1065" s="55"/>
      <c r="G1065" s="55"/>
      <c r="H1065" s="55"/>
    </row>
    <row r="1066" spans="6:8" ht="12.75">
      <c r="F1066" s="55"/>
      <c r="G1066" s="55"/>
      <c r="H1066" s="55"/>
    </row>
    <row r="1067" spans="6:8" ht="12.75">
      <c r="F1067" s="55"/>
      <c r="G1067" s="55"/>
      <c r="H1067" s="55"/>
    </row>
    <row r="1068" spans="6:8" ht="12.75">
      <c r="F1068" s="55"/>
      <c r="G1068" s="55"/>
      <c r="H1068" s="55"/>
    </row>
    <row r="1069" spans="6:8" ht="12.75">
      <c r="F1069" s="55"/>
      <c r="G1069" s="55"/>
      <c r="H1069" s="55"/>
    </row>
    <row r="1070" spans="6:8" ht="12.75">
      <c r="F1070" s="55"/>
      <c r="G1070" s="55"/>
      <c r="H1070" s="55"/>
    </row>
    <row r="1071" spans="6:8" ht="12.75">
      <c r="F1071" s="55"/>
      <c r="G1071" s="55"/>
      <c r="H1071" s="55"/>
    </row>
    <row r="1072" spans="6:8" ht="12.75">
      <c r="F1072" s="55"/>
      <c r="G1072" s="55"/>
      <c r="H1072" s="55"/>
    </row>
    <row r="1073" spans="6:8" ht="12.75">
      <c r="F1073" s="55"/>
      <c r="G1073" s="55"/>
      <c r="H1073" s="55"/>
    </row>
    <row r="1074" spans="6:8" ht="12.75">
      <c r="F1074" s="55"/>
      <c r="G1074" s="55"/>
      <c r="H1074" s="55"/>
    </row>
    <row r="1075" spans="6:8" ht="12.75">
      <c r="F1075" s="55"/>
      <c r="G1075" s="55"/>
      <c r="H1075" s="55"/>
    </row>
    <row r="1076" spans="6:8" ht="12.75">
      <c r="F1076" s="55"/>
      <c r="G1076" s="55"/>
      <c r="H1076" s="55"/>
    </row>
    <row r="1077" spans="6:8" ht="12.75">
      <c r="F1077" s="55"/>
      <c r="G1077" s="55"/>
      <c r="H1077" s="55"/>
    </row>
    <row r="1078" spans="6:8" ht="12.75">
      <c r="F1078" s="55"/>
      <c r="G1078" s="55"/>
      <c r="H1078" s="55"/>
    </row>
    <row r="1079" spans="6:8" ht="12.75">
      <c r="F1079" s="55"/>
      <c r="G1079" s="55"/>
      <c r="H1079" s="55"/>
    </row>
    <row r="1080" spans="6:8" ht="12.75">
      <c r="F1080" s="55"/>
      <c r="G1080" s="55"/>
      <c r="H1080" s="55"/>
    </row>
    <row r="1081" spans="6:8" ht="12.75">
      <c r="F1081" s="55"/>
      <c r="G1081" s="55"/>
      <c r="H1081" s="55"/>
    </row>
    <row r="1082" spans="6:8" ht="12.75">
      <c r="F1082" s="55"/>
      <c r="G1082" s="55"/>
      <c r="H1082" s="55"/>
    </row>
    <row r="1083" spans="6:8" ht="12.75">
      <c r="F1083" s="55"/>
      <c r="G1083" s="55"/>
      <c r="H1083" s="55"/>
    </row>
    <row r="1084" spans="6:8" ht="12.75">
      <c r="F1084" s="55"/>
      <c r="G1084" s="55"/>
      <c r="H1084" s="55"/>
    </row>
    <row r="1085" spans="6:8" ht="12.75">
      <c r="F1085" s="55"/>
      <c r="G1085" s="55"/>
      <c r="H1085" s="55"/>
    </row>
    <row r="1086" spans="6:8" ht="12.75">
      <c r="F1086" s="55"/>
      <c r="G1086" s="55"/>
      <c r="H1086" s="55"/>
    </row>
    <row r="1087" spans="6:8" ht="12.75">
      <c r="F1087" s="55"/>
      <c r="G1087" s="55"/>
      <c r="H1087" s="55"/>
    </row>
    <row r="1088" spans="6:8" ht="12.75">
      <c r="F1088" s="55"/>
      <c r="G1088" s="55"/>
      <c r="H1088" s="55"/>
    </row>
    <row r="1089" spans="6:8" ht="12.75">
      <c r="F1089" s="55"/>
      <c r="G1089" s="55"/>
      <c r="H1089" s="55"/>
    </row>
    <row r="1090" spans="6:8" ht="12.75">
      <c r="F1090" s="55"/>
      <c r="G1090" s="55"/>
      <c r="H1090" s="55"/>
    </row>
    <row r="1091" spans="6:8" ht="12.75">
      <c r="F1091" s="55"/>
      <c r="G1091" s="55"/>
      <c r="H1091" s="55"/>
    </row>
    <row r="1092" spans="6:8" ht="12.75">
      <c r="F1092" s="55"/>
      <c r="G1092" s="55"/>
      <c r="H1092" s="55"/>
    </row>
    <row r="1093" spans="6:8" ht="12.75">
      <c r="F1093" s="55"/>
      <c r="G1093" s="55"/>
      <c r="H1093" s="55"/>
    </row>
    <row r="1094" spans="6:8" ht="12.75">
      <c r="F1094" s="55"/>
      <c r="G1094" s="55"/>
      <c r="H1094" s="55"/>
    </row>
    <row r="1095" spans="6:8" ht="12.75">
      <c r="F1095" s="55"/>
      <c r="G1095" s="55"/>
      <c r="H1095" s="55"/>
    </row>
    <row r="1096" spans="6:8" ht="12.75">
      <c r="F1096" s="55"/>
      <c r="G1096" s="55"/>
      <c r="H1096" s="55"/>
    </row>
    <row r="1097" spans="6:8" ht="12.75">
      <c r="F1097" s="55"/>
      <c r="G1097" s="55"/>
      <c r="H1097" s="55"/>
    </row>
    <row r="1098" spans="6:8" ht="12.75">
      <c r="F1098" s="55"/>
      <c r="G1098" s="55"/>
      <c r="H1098" s="55"/>
    </row>
    <row r="1099" spans="6:8" ht="12.75">
      <c r="F1099" s="55"/>
      <c r="G1099" s="55"/>
      <c r="H1099" s="55"/>
    </row>
    <row r="1100" spans="6:8" ht="12.75">
      <c r="F1100" s="55"/>
      <c r="G1100" s="55"/>
      <c r="H1100" s="55"/>
    </row>
    <row r="1101" spans="6:8" ht="12.75">
      <c r="F1101" s="55"/>
      <c r="G1101" s="55"/>
      <c r="H1101" s="55"/>
    </row>
    <row r="1102" spans="6:8" ht="12.75">
      <c r="F1102" s="55"/>
      <c r="G1102" s="55"/>
      <c r="H1102" s="55"/>
    </row>
    <row r="1103" spans="6:8" ht="12.75">
      <c r="F1103" s="55"/>
      <c r="G1103" s="55"/>
      <c r="H1103" s="55"/>
    </row>
    <row r="1104" spans="6:8" ht="12.75">
      <c r="F1104" s="55"/>
      <c r="G1104" s="55"/>
      <c r="H1104" s="55"/>
    </row>
    <row r="1105" spans="6:8" ht="12.75">
      <c r="F1105" s="55"/>
      <c r="G1105" s="55"/>
      <c r="H1105" s="55"/>
    </row>
    <row r="1106" spans="6:8" ht="12.75">
      <c r="F1106" s="55"/>
      <c r="G1106" s="55"/>
      <c r="H1106" s="55"/>
    </row>
    <row r="1107" spans="6:8" ht="12.75">
      <c r="F1107" s="55"/>
      <c r="G1107" s="55"/>
      <c r="H1107" s="55"/>
    </row>
    <row r="1108" spans="6:8" ht="12.75">
      <c r="F1108" s="55"/>
      <c r="G1108" s="55"/>
      <c r="H1108" s="55"/>
    </row>
    <row r="1109" spans="6:8" ht="12.75">
      <c r="F1109" s="55"/>
      <c r="G1109" s="55"/>
      <c r="H1109" s="55"/>
    </row>
    <row r="1110" spans="6:8" ht="12.75">
      <c r="F1110" s="55"/>
      <c r="G1110" s="55"/>
      <c r="H1110" s="55"/>
    </row>
    <row r="1111" spans="6:8" ht="12.75">
      <c r="F1111" s="55"/>
      <c r="G1111" s="55"/>
      <c r="H1111" s="55"/>
    </row>
    <row r="1112" spans="6:8" ht="12.75">
      <c r="F1112" s="55"/>
      <c r="G1112" s="55"/>
      <c r="H1112" s="55"/>
    </row>
    <row r="1113" spans="6:8" ht="12.75">
      <c r="F1113" s="55"/>
      <c r="G1113" s="55"/>
      <c r="H1113" s="55"/>
    </row>
    <row r="1114" spans="6:8" ht="12.75">
      <c r="F1114" s="55"/>
      <c r="G1114" s="55"/>
      <c r="H1114" s="55"/>
    </row>
    <row r="1115" spans="6:8" ht="12.75">
      <c r="F1115" s="55"/>
      <c r="G1115" s="55"/>
      <c r="H1115" s="55"/>
    </row>
    <row r="1116" spans="6:8" ht="12.75">
      <c r="F1116" s="55"/>
      <c r="G1116" s="55"/>
      <c r="H1116" s="55"/>
    </row>
    <row r="1117" spans="6:8" ht="12.75">
      <c r="F1117" s="55"/>
      <c r="G1117" s="55"/>
      <c r="H1117" s="55"/>
    </row>
    <row r="1118" spans="6:8" ht="12.75">
      <c r="F1118" s="55"/>
      <c r="G1118" s="55"/>
      <c r="H1118" s="55"/>
    </row>
    <row r="1119" spans="6:8" ht="12.75">
      <c r="F1119" s="55"/>
      <c r="G1119" s="55"/>
      <c r="H1119" s="55"/>
    </row>
    <row r="1120" spans="6:8" ht="12.75">
      <c r="F1120" s="55"/>
      <c r="G1120" s="55"/>
      <c r="H1120" s="55"/>
    </row>
    <row r="1121" spans="6:8" ht="12.75">
      <c r="F1121" s="55"/>
      <c r="G1121" s="55"/>
      <c r="H1121" s="55"/>
    </row>
    <row r="1122" spans="6:8" ht="12.75">
      <c r="F1122" s="55"/>
      <c r="G1122" s="55"/>
      <c r="H1122" s="55"/>
    </row>
    <row r="1123" spans="6:8" ht="12.75">
      <c r="F1123" s="55"/>
      <c r="G1123" s="55"/>
      <c r="H1123" s="55"/>
    </row>
    <row r="1124" spans="6:8" ht="12.75">
      <c r="F1124" s="55"/>
      <c r="G1124" s="55"/>
      <c r="H1124" s="55"/>
    </row>
    <row r="1125" spans="6:8" ht="12.75">
      <c r="F1125" s="55"/>
      <c r="G1125" s="55"/>
      <c r="H1125" s="55"/>
    </row>
    <row r="1126" spans="6:8" ht="12.75">
      <c r="F1126" s="55"/>
      <c r="G1126" s="55"/>
      <c r="H1126" s="55"/>
    </row>
    <row r="1127" spans="6:8" ht="12.75">
      <c r="F1127" s="55"/>
      <c r="G1127" s="55"/>
      <c r="H1127" s="55"/>
    </row>
    <row r="1128" spans="6:8" ht="12.75">
      <c r="F1128" s="55"/>
      <c r="G1128" s="55"/>
      <c r="H1128" s="55"/>
    </row>
    <row r="1129" spans="6:8" ht="12.75">
      <c r="F1129" s="55"/>
      <c r="G1129" s="55"/>
      <c r="H1129" s="55"/>
    </row>
    <row r="1130" spans="6:8" ht="12.75">
      <c r="F1130" s="55"/>
      <c r="G1130" s="55"/>
      <c r="H1130" s="55"/>
    </row>
    <row r="1131" spans="6:8" ht="12.75">
      <c r="F1131" s="55"/>
      <c r="G1131" s="55"/>
      <c r="H1131" s="55"/>
    </row>
    <row r="1132" spans="6:8" ht="12.75">
      <c r="F1132" s="55"/>
      <c r="G1132" s="55"/>
      <c r="H1132" s="55"/>
    </row>
    <row r="1133" spans="6:8" ht="12.75">
      <c r="F1133" s="55"/>
      <c r="G1133" s="55"/>
      <c r="H1133" s="55"/>
    </row>
    <row r="1134" spans="6:8" ht="12.75">
      <c r="F1134" s="55"/>
      <c r="G1134" s="55"/>
      <c r="H1134" s="55"/>
    </row>
    <row r="1135" spans="6:8" ht="12.75">
      <c r="F1135" s="55"/>
      <c r="G1135" s="55"/>
      <c r="H1135" s="55"/>
    </row>
    <row r="1136" spans="6:8" ht="12.75">
      <c r="F1136" s="55"/>
      <c r="G1136" s="55"/>
      <c r="H1136" s="55"/>
    </row>
    <row r="1137" spans="6:8" ht="12.75">
      <c r="F1137" s="55"/>
      <c r="G1137" s="55"/>
      <c r="H1137" s="55"/>
    </row>
    <row r="1138" spans="6:8" ht="12.75">
      <c r="F1138" s="55"/>
      <c r="G1138" s="55"/>
      <c r="H1138" s="55"/>
    </row>
    <row r="1139" spans="6:8" ht="12.75">
      <c r="F1139" s="55"/>
      <c r="G1139" s="55"/>
      <c r="H1139" s="55"/>
    </row>
    <row r="1140" spans="6:8" ht="12.75">
      <c r="F1140" s="55"/>
      <c r="G1140" s="55"/>
      <c r="H1140" s="55"/>
    </row>
    <row r="1141" spans="6:8" ht="12.75">
      <c r="F1141" s="55"/>
      <c r="G1141" s="55"/>
      <c r="H1141" s="55"/>
    </row>
    <row r="1142" spans="6:8" ht="12.75">
      <c r="F1142" s="55"/>
      <c r="G1142" s="55"/>
      <c r="H1142" s="55"/>
    </row>
    <row r="1143" spans="6:8" ht="12.75">
      <c r="F1143" s="55"/>
      <c r="G1143" s="55"/>
      <c r="H1143" s="55"/>
    </row>
    <row r="1144" spans="6:8" ht="12.75">
      <c r="F1144" s="55"/>
      <c r="G1144" s="55"/>
      <c r="H1144" s="55"/>
    </row>
    <row r="1145" spans="6:8" ht="12.75">
      <c r="F1145" s="55"/>
      <c r="G1145" s="55"/>
      <c r="H1145" s="55"/>
    </row>
    <row r="1146" spans="6:8" ht="12.75">
      <c r="F1146" s="55"/>
      <c r="G1146" s="55"/>
      <c r="H1146" s="55"/>
    </row>
    <row r="1147" spans="6:8" ht="12.75">
      <c r="F1147" s="55"/>
      <c r="G1147" s="55"/>
      <c r="H1147" s="55"/>
    </row>
    <row r="1148" spans="6:8" ht="12.75">
      <c r="F1148" s="55"/>
      <c r="G1148" s="55"/>
      <c r="H1148" s="55"/>
    </row>
    <row r="1149" spans="6:8" ht="12.75">
      <c r="F1149" s="55"/>
      <c r="G1149" s="55"/>
      <c r="H1149" s="55"/>
    </row>
    <row r="1150" spans="6:8" ht="12.75">
      <c r="F1150" s="55"/>
      <c r="G1150" s="55"/>
      <c r="H1150" s="55"/>
    </row>
    <row r="1151" spans="6:8" ht="12.75">
      <c r="F1151" s="55"/>
      <c r="G1151" s="55"/>
      <c r="H1151" s="55"/>
    </row>
    <row r="1152" spans="6:8" ht="12.75">
      <c r="F1152" s="55"/>
      <c r="G1152" s="55"/>
      <c r="H1152" s="55"/>
    </row>
    <row r="1153" spans="6:8" ht="12.75">
      <c r="F1153" s="55"/>
      <c r="G1153" s="55"/>
      <c r="H1153" s="55"/>
    </row>
    <row r="1154" spans="6:8" ht="12.75">
      <c r="F1154" s="55"/>
      <c r="G1154" s="55"/>
      <c r="H1154" s="55"/>
    </row>
    <row r="1155" spans="6:8" ht="12.75">
      <c r="F1155" s="55"/>
      <c r="G1155" s="55"/>
      <c r="H1155" s="55"/>
    </row>
    <row r="1156" spans="6:8" ht="12.75">
      <c r="F1156" s="55"/>
      <c r="G1156" s="55"/>
      <c r="H1156" s="55"/>
    </row>
    <row r="1157" spans="6:8" ht="12.75">
      <c r="F1157" s="55"/>
      <c r="G1157" s="55"/>
      <c r="H1157" s="55"/>
    </row>
    <row r="1158" spans="6:8" ht="12.75">
      <c r="F1158" s="55"/>
      <c r="G1158" s="55"/>
      <c r="H1158" s="55"/>
    </row>
    <row r="1159" spans="6:8" ht="12.75">
      <c r="F1159" s="55"/>
      <c r="G1159" s="55"/>
      <c r="H1159" s="55"/>
    </row>
    <row r="1160" spans="6:8" ht="12.75">
      <c r="F1160" s="55"/>
      <c r="G1160" s="55"/>
      <c r="H1160" s="55"/>
    </row>
    <row r="1161" spans="6:8" ht="12.75">
      <c r="F1161" s="55"/>
      <c r="G1161" s="55"/>
      <c r="H1161" s="55"/>
    </row>
    <row r="1162" spans="6:8" ht="12.75">
      <c r="F1162" s="55"/>
      <c r="G1162" s="55"/>
      <c r="H1162" s="55"/>
    </row>
    <row r="1163" spans="6:8" ht="12.75">
      <c r="F1163" s="55"/>
      <c r="G1163" s="55"/>
      <c r="H1163" s="55"/>
    </row>
    <row r="1164" spans="6:8" ht="12.75">
      <c r="F1164" s="55"/>
      <c r="G1164" s="55"/>
      <c r="H1164" s="55"/>
    </row>
    <row r="1165" spans="6:8" ht="12.75">
      <c r="F1165" s="55"/>
      <c r="G1165" s="55"/>
      <c r="H1165" s="55"/>
    </row>
    <row r="1166" spans="6:8" ht="12.75">
      <c r="F1166" s="55"/>
      <c r="G1166" s="55"/>
      <c r="H1166" s="55"/>
    </row>
    <row r="1167" spans="6:8" ht="12.75">
      <c r="F1167" s="55"/>
      <c r="G1167" s="55"/>
      <c r="H1167" s="55"/>
    </row>
    <row r="1168" spans="6:8" ht="12.75">
      <c r="F1168" s="55"/>
      <c r="G1168" s="55"/>
      <c r="H1168" s="55"/>
    </row>
    <row r="1169" spans="6:8" ht="12.75">
      <c r="F1169" s="55"/>
      <c r="G1169" s="55"/>
      <c r="H1169" s="55"/>
    </row>
    <row r="1170" spans="6:8" ht="12.75">
      <c r="F1170" s="55"/>
      <c r="G1170" s="55"/>
      <c r="H1170" s="55"/>
    </row>
    <row r="1171" spans="6:8" ht="12.75">
      <c r="F1171" s="55"/>
      <c r="G1171" s="55"/>
      <c r="H1171" s="55"/>
    </row>
    <row r="1172" spans="6:8" ht="12.75">
      <c r="F1172" s="55"/>
      <c r="G1172" s="55"/>
      <c r="H1172" s="55"/>
    </row>
    <row r="1173" spans="6:8" ht="12.75">
      <c r="F1173" s="55"/>
      <c r="G1173" s="55"/>
      <c r="H1173" s="55"/>
    </row>
    <row r="1174" spans="6:8" ht="12.75">
      <c r="F1174" s="55"/>
      <c r="G1174" s="55"/>
      <c r="H1174" s="55"/>
    </row>
    <row r="1175" spans="6:8" ht="12.75">
      <c r="F1175" s="55"/>
      <c r="G1175" s="55"/>
      <c r="H1175" s="55"/>
    </row>
    <row r="1176" spans="6:8" ht="12.75">
      <c r="F1176" s="55"/>
      <c r="G1176" s="55"/>
      <c r="H1176" s="55"/>
    </row>
    <row r="1177" spans="6:8" ht="12.75">
      <c r="F1177" s="55"/>
      <c r="G1177" s="55"/>
      <c r="H1177" s="55"/>
    </row>
    <row r="1178" spans="6:8" ht="12.75">
      <c r="F1178" s="55"/>
      <c r="G1178" s="55"/>
      <c r="H1178" s="55"/>
    </row>
    <row r="1179" spans="6:8" ht="12.75">
      <c r="F1179" s="55"/>
      <c r="G1179" s="55"/>
      <c r="H1179" s="55"/>
    </row>
    <row r="1180" spans="6:8" ht="12.75">
      <c r="F1180" s="55"/>
      <c r="G1180" s="55"/>
      <c r="H1180" s="55"/>
    </row>
    <row r="1181" spans="6:8" ht="12.75">
      <c r="F1181" s="55"/>
      <c r="G1181" s="55"/>
      <c r="H1181" s="55"/>
    </row>
    <row r="1182" spans="6:8" ht="12.75">
      <c r="F1182" s="55"/>
      <c r="G1182" s="55"/>
      <c r="H1182" s="55"/>
    </row>
    <row r="1183" spans="6:8" ht="12.75">
      <c r="F1183" s="55"/>
      <c r="G1183" s="55"/>
      <c r="H1183" s="55"/>
    </row>
    <row r="1184" spans="6:8" ht="12.75">
      <c r="F1184" s="55"/>
      <c r="G1184" s="55"/>
      <c r="H1184" s="55"/>
    </row>
    <row r="1185" spans="6:8" ht="12.75">
      <c r="F1185" s="55"/>
      <c r="G1185" s="55"/>
      <c r="H1185" s="55"/>
    </row>
    <row r="1186" spans="6:8" ht="12.75">
      <c r="F1186" s="55"/>
      <c r="G1186" s="55"/>
      <c r="H1186" s="55"/>
    </row>
  </sheetData>
  <sheetProtection/>
  <mergeCells count="15">
    <mergeCell ref="B107:B109"/>
    <mergeCell ref="B111:B115"/>
    <mergeCell ref="B117:B125"/>
    <mergeCell ref="B49:B61"/>
    <mergeCell ref="B63:B71"/>
    <mergeCell ref="B73:B81"/>
    <mergeCell ref="B83:B89"/>
    <mergeCell ref="B91:B98"/>
    <mergeCell ref="B100:B105"/>
    <mergeCell ref="A1:M1"/>
    <mergeCell ref="A2:M2"/>
    <mergeCell ref="B4:B15"/>
    <mergeCell ref="B17:B24"/>
    <mergeCell ref="B26:B34"/>
    <mergeCell ref="B36:B47"/>
  </mergeCells>
  <hyperlinks>
    <hyperlink ref="C4" r:id="rId1" display="javascript:getSlumReport('0186','1','3')"/>
    <hyperlink ref="C5" r:id="rId2" display="javascript:getSlumReport('1280','1','3')"/>
    <hyperlink ref="C6" r:id="rId3" display="javascript:getSlumReport('1671','1','3')"/>
    <hyperlink ref="C7" r:id="rId4" display="javascript:getSlumReport('1776','1','3')"/>
    <hyperlink ref="C8" r:id="rId5" display="javascript:getSlumReport('2071','1','3')"/>
    <hyperlink ref="C9" r:id="rId6" display="javascript:getSlumReport('4068','1','3')"/>
    <hyperlink ref="C10" r:id="rId7" display="javascript:getSlumReport('4626','1','3')"/>
    <hyperlink ref="C11" r:id="rId8" display="javascript:getSlumReport('5840','1','3')"/>
    <hyperlink ref="C12" r:id="rId9" display="javascript:getSlumReport('5841','1','3')"/>
    <hyperlink ref="C13" r:id="rId10" display="javascript:getSlumReport('5842','1','3')"/>
    <hyperlink ref="C14" r:id="rId11" display="javascript:getSlumReport('5865','1','3')"/>
    <hyperlink ref="C15" r:id="rId12" display="javascript:getSlumReport('5872','1','3')"/>
    <hyperlink ref="C16" r:id="rId13" display="javascript:getSlumReport('5872','1','3')"/>
    <hyperlink ref="C17" r:id="rId14" display="javascript:getSlumReport('1079','1','3')"/>
    <hyperlink ref="C18" r:id="rId15" display="javascript:getSlumReport('2789','1','3')"/>
    <hyperlink ref="C19" r:id="rId16" display="javascript:getSlumReport('3239','1','3')"/>
    <hyperlink ref="C20" r:id="rId17" display="javascript:getSlumReport('3877','1','3')"/>
    <hyperlink ref="C21" r:id="rId18" display="javascript:getSlumReport('3898','1','3')"/>
    <hyperlink ref="C22" r:id="rId19" display="javascript:getSlumReport('4556','1','3')"/>
    <hyperlink ref="C23" r:id="rId20" display="javascript:getSlumReport('4817','1','3')"/>
    <hyperlink ref="C24" r:id="rId21" display="javascript:getSlumReport('5772','1','3')"/>
    <hyperlink ref="C25" r:id="rId22" display="javascript:getSlumReport('5772','1','3')"/>
    <hyperlink ref="C26" r:id="rId23" display="javascript:getSlumReport('1112','1','3')"/>
    <hyperlink ref="C27" r:id="rId24" display="javascript:getSlumReport('1935','1','3')"/>
    <hyperlink ref="C28" r:id="rId25" display="javascript:getSlumReport('3851','1','3')"/>
    <hyperlink ref="C29" r:id="rId26" display="javascript:getSlumReport('4067','1','3')"/>
    <hyperlink ref="C30" r:id="rId27" display="javascript:getSlumReport('5774','1','3')"/>
    <hyperlink ref="C31" r:id="rId28" display="javascript:getSlumReport('5775','1','3')"/>
    <hyperlink ref="C32" r:id="rId29" display="javascript:getSlumReport('5778','1','3')"/>
    <hyperlink ref="C33" r:id="rId30" display="javascript:getSlumReport('5812','1','3')"/>
    <hyperlink ref="C34" r:id="rId31" display="javascript:getSlumReport('5895','1','3')"/>
    <hyperlink ref="C35" r:id="rId32" display="javascript:getSlumReport('5895','1','3')"/>
    <hyperlink ref="C36" r:id="rId33" display="javascript:getSlumReport('0120','1','3')"/>
    <hyperlink ref="C37" r:id="rId34" display="javascript:getSlumReport('2092','1','3')"/>
    <hyperlink ref="C38" r:id="rId35" display="javascript:getSlumReport('2925','1','3')"/>
    <hyperlink ref="C39" r:id="rId36" display="javascript:getSlumReport('3719','1','3')"/>
    <hyperlink ref="C40" r:id="rId37" display="javascript:getSlumReport('3807','1','3')"/>
    <hyperlink ref="C41" r:id="rId38" display="javascript:getSlumReport('3947','1','3')"/>
    <hyperlink ref="C42" r:id="rId39" display="javascript:getSlumReport('3982','1','3')"/>
    <hyperlink ref="C43" r:id="rId40" display="javascript:getSlumReport('4196','1','3')"/>
    <hyperlink ref="C44" r:id="rId41" display="javascript:getSlumReport('4859','1','3')"/>
    <hyperlink ref="C45" r:id="rId42" display="javascript:getSlumReport('5843','1','3')"/>
    <hyperlink ref="C46" r:id="rId43" display="javascript:getSlumReport('5844','1','3')"/>
    <hyperlink ref="C47" r:id="rId44" display="javascript:getSlumReport('5861','1','3')"/>
    <hyperlink ref="C48" r:id="rId45" display="javascript:getSlumReport('5905','1','3')"/>
    <hyperlink ref="C49" r:id="rId46" display="javascript:getSlumReport('0495','1','3')"/>
    <hyperlink ref="C50" r:id="rId47" display="javascript:getSlumReport('1042','1','3')"/>
    <hyperlink ref="C51" r:id="rId48" display="javascript:getSlumReport('1672','1','3')"/>
    <hyperlink ref="C52" r:id="rId49" display="javascript:getSlumReport('2784','1','3')"/>
    <hyperlink ref="C53" r:id="rId50" display="javascript:getSlumReport('2943','1','3')"/>
    <hyperlink ref="C54" r:id="rId51" display="javascript:getSlumReport('3320','1','3')"/>
    <hyperlink ref="C55" r:id="rId52" display="javascript:getSlumReport('3827','1','3')"/>
    <hyperlink ref="C56" r:id="rId53" display="javascript:getSlumReport('4087','1','3')"/>
    <hyperlink ref="C57" r:id="rId54" display="javascript:getSlumReport('4292','1','3')"/>
    <hyperlink ref="C58" r:id="rId55" display="javascript:getSlumReport('4687','1','3')"/>
    <hyperlink ref="C59" r:id="rId56" display="javascript:getSlumReport('5084','1','3')"/>
    <hyperlink ref="C60" r:id="rId57" display="javascript:getSlumReport('5773','1','3')"/>
    <hyperlink ref="C61" r:id="rId58" display="javascript:getSlumReport('5777','1','3')"/>
    <hyperlink ref="C62" r:id="rId59" display="javascript:getSlumReport('5777','1','3')"/>
    <hyperlink ref="C64" r:id="rId60" display="javascript:getSlumReport('1652','1','3')"/>
    <hyperlink ref="C65" r:id="rId61" display="javascript:getSlumReport('1880','1','3')"/>
    <hyperlink ref="C66" r:id="rId62" display="javascript:getSlumReport('2787','1','3')"/>
    <hyperlink ref="C67" r:id="rId63" display="javascript:getSlumReport('3468','1','3')"/>
    <hyperlink ref="C68" r:id="rId64" display="javascript:getSlumReport('3718','1','3')"/>
    <hyperlink ref="C69" r:id="rId65" display="javascript:getSlumReport('5807','1','3')"/>
    <hyperlink ref="C70" r:id="rId66" display="javascript:getSlumReport('5808','1','3')"/>
    <hyperlink ref="C71" r:id="rId67" display="javascript:getSlumReport('5862','1','3')"/>
    <hyperlink ref="C72" r:id="rId68" display="javascript:getSlumReport('5862','1','3')"/>
    <hyperlink ref="C73" r:id="rId69" display="javascript:getSlumReport('0030','1','3')"/>
    <hyperlink ref="C74" r:id="rId70" display="javascript:getSlumReport('2671','1','3')"/>
    <hyperlink ref="C75" r:id="rId71" display="javascript:getSlumReport('3303','1','3')"/>
    <hyperlink ref="C76" r:id="rId72" display="javascript:getSlumReport('5145','1','3')"/>
    <hyperlink ref="C77" r:id="rId73" display="javascript:getSlumReport('5172','1','3')"/>
    <hyperlink ref="C78" r:id="rId74" display="javascript:getSlumReport('5849','1','3')"/>
    <hyperlink ref="C79" r:id="rId75" display="javascript:getSlumReport('5863','1','3')"/>
    <hyperlink ref="C80" r:id="rId76" display="javascript:getSlumReport('5864','1','3')"/>
    <hyperlink ref="C81" r:id="rId77" display="javascript:getSlumReport('5869','1','3')"/>
    <hyperlink ref="C82" r:id="rId78" display="javascript:getSlumReport('5869','1','3')"/>
    <hyperlink ref="C83" r:id="rId79" display="javascript:getSlumReport('1654','1','3')"/>
    <hyperlink ref="C84" r:id="rId80" display="javascript:getSlumReport('2321','1','3')"/>
    <hyperlink ref="C85" r:id="rId81" display="javascript:getSlumReport('3403','1','3')"/>
    <hyperlink ref="C86" r:id="rId82" display="javascript:getSlumReport('5048','1','3')"/>
    <hyperlink ref="C87" r:id="rId83" display="javascript:getSlumReport('5810','1','3')"/>
    <hyperlink ref="C88" r:id="rId84" display="javascript:getSlumReport('5811','1','3')"/>
    <hyperlink ref="C89" r:id="rId85" display="javascript:getSlumReport('5904','1','3')"/>
    <hyperlink ref="C90" r:id="rId86" display="javascript:getSlumReport('5904','1','3')"/>
    <hyperlink ref="C91" r:id="rId87" display="javascript:getSlumReport('1063','1','3')"/>
    <hyperlink ref="C92" r:id="rId88" display="javascript:getSlumReport('2177','1','3')"/>
    <hyperlink ref="C93" r:id="rId89" display="javascript:getSlumReport('2997','1','3')"/>
    <hyperlink ref="C94" r:id="rId90" display="javascript:getSlumReport('3493','1','3')"/>
    <hyperlink ref="C95" r:id="rId91" display="javascript:getSlumReport('5803','1','3')"/>
    <hyperlink ref="C96" r:id="rId92" display="javascript:getSlumReport('5804','1','3')"/>
    <hyperlink ref="C97" r:id="rId93" display="javascript:getSlumReport('5856','1','3')"/>
    <hyperlink ref="C98" r:id="rId94" display="javascript:getSlumReport('5857','1','3')"/>
    <hyperlink ref="C99" r:id="rId95" display="javascript:getSlumReport('5857','1','3')"/>
    <hyperlink ref="C100" r:id="rId96" display="javascript:getSlumReport('0119','1','3')"/>
    <hyperlink ref="C101" r:id="rId97" display="javascript:getSlumReport('1823','1','3')"/>
    <hyperlink ref="C102" r:id="rId98" display="javascript:getSlumReport('3548','1','3')"/>
    <hyperlink ref="C103" r:id="rId99" display="javascript:getSlumReport('3951','1','3')"/>
    <hyperlink ref="C104" r:id="rId100" display="javascript:getSlumReport('4555','1','3')"/>
    <hyperlink ref="C105" r:id="rId101" display="javascript:getSlumReport('5907','1','3')"/>
    <hyperlink ref="C106" r:id="rId102" display="javascript:getSlumReport('5907','1','3')"/>
    <hyperlink ref="C108" r:id="rId103" display="javascript:getSlumReport('5809','1','3')"/>
    <hyperlink ref="C109" r:id="rId104" display="javascript:getSlumReport('5868','1','3')"/>
    <hyperlink ref="C110" r:id="rId105" display="javascript:getSlumReport('5868','1','3')"/>
    <hyperlink ref="C111" r:id="rId106" display="javascript:getSlumReport('0818','1','3')"/>
    <hyperlink ref="C112" r:id="rId107" display="javascript:getSlumReport('3666','1','3')"/>
    <hyperlink ref="C113" r:id="rId108" display="javascript:getSlumReport('4193','1','3')"/>
    <hyperlink ref="C114" r:id="rId109" display="javascript:getSlumReport('5099','1','3')"/>
    <hyperlink ref="C115" r:id="rId110" display="javascript:getSlumReport('5906','1','3')"/>
    <hyperlink ref="C116" r:id="rId111" display="javascript:getSlumReport('5906','1','3')"/>
    <hyperlink ref="C117" r:id="rId112" display="javascript:getSlumReport('1405','1','3')"/>
    <hyperlink ref="C118" r:id="rId113" display="javascript:getSlumReport('2602','1','3')"/>
    <hyperlink ref="C119" r:id="rId114" display="javascript:getSlumReport('3340','1','3')"/>
    <hyperlink ref="C120" r:id="rId115" display="javascript:getSlumReport('3424','1','3')"/>
    <hyperlink ref="C121" r:id="rId116" display="javascript:getSlumReport('3537','1','3')"/>
    <hyperlink ref="C122" r:id="rId117" display="javascript:getSlumReport('4625','1','3')"/>
    <hyperlink ref="C123" r:id="rId118" display="javascript:getSlumReport('4659','1','3')"/>
    <hyperlink ref="C124" r:id="rId119" display="javascript:getSlumReport('5781','1','3')"/>
    <hyperlink ref="C125" r:id="rId120" display="javascript:getSlumReport('5805','1','3')"/>
    <hyperlink ref="C126" r:id="rId121" display="javascript:getSlumReport('5805','1','3')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6.28125" style="0" bestFit="1" customWidth="1"/>
    <col min="2" max="2" width="12.28125" style="0" customWidth="1"/>
    <col min="3" max="3" width="18.57421875" style="0" bestFit="1" customWidth="1"/>
    <col min="4" max="4" width="6.421875" style="0" bestFit="1" customWidth="1"/>
    <col min="5" max="5" width="12.57421875" style="18" bestFit="1" customWidth="1"/>
    <col min="6" max="6" width="10.8515625" style="0" bestFit="1" customWidth="1"/>
    <col min="7" max="7" width="6.421875" style="0" bestFit="1" customWidth="1"/>
    <col min="8" max="8" width="7.140625" style="0" bestFit="1" customWidth="1"/>
    <col min="9" max="9" width="6.421875" style="0" bestFit="1" customWidth="1"/>
    <col min="10" max="10" width="5.8515625" style="0" bestFit="1" customWidth="1"/>
    <col min="11" max="11" width="6.8515625" style="0" bestFit="1" customWidth="1"/>
  </cols>
  <sheetData>
    <row r="1" spans="1:11" ht="18.75" customHeight="1">
      <c r="A1" s="70" t="s">
        <v>151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5.75" customHeight="1">
      <c r="A2" s="72" t="s">
        <v>131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79.5" customHeight="1">
      <c r="A3" s="6" t="s">
        <v>127</v>
      </c>
      <c r="B3" s="7" t="s">
        <v>129</v>
      </c>
      <c r="C3" s="7" t="s">
        <v>130</v>
      </c>
      <c r="D3" s="6" t="s">
        <v>123</v>
      </c>
      <c r="E3" s="6" t="s">
        <v>133</v>
      </c>
      <c r="F3" s="15" t="s">
        <v>137</v>
      </c>
      <c r="G3" s="24">
        <v>42095</v>
      </c>
      <c r="H3" s="24">
        <v>42125</v>
      </c>
      <c r="I3" s="24">
        <v>42156</v>
      </c>
      <c r="J3" s="25">
        <v>42200</v>
      </c>
      <c r="K3" s="24">
        <v>42217</v>
      </c>
    </row>
    <row r="4" spans="1:11" ht="15.75">
      <c r="A4" s="1">
        <v>1</v>
      </c>
      <c r="B4" s="66" t="s">
        <v>1</v>
      </c>
      <c r="C4" s="5" t="s">
        <v>2</v>
      </c>
      <c r="D4" s="1">
        <v>67</v>
      </c>
      <c r="E4" s="17">
        <v>3025</v>
      </c>
      <c r="F4" s="14">
        <v>486</v>
      </c>
      <c r="G4" s="27">
        <f>F4/100*10</f>
        <v>48.6</v>
      </c>
      <c r="H4" s="27">
        <f>F4/100*40</f>
        <v>194.4</v>
      </c>
      <c r="I4" s="27">
        <f>F4/100*15</f>
        <v>72.9</v>
      </c>
      <c r="J4" s="27">
        <f>F4/100*15</f>
        <v>72.9</v>
      </c>
      <c r="K4" s="27">
        <f>F4/100*20</f>
        <v>97.2</v>
      </c>
    </row>
    <row r="5" spans="1:11" ht="15.75">
      <c r="A5" s="1">
        <v>2</v>
      </c>
      <c r="B5" s="66"/>
      <c r="C5" s="5" t="s">
        <v>3</v>
      </c>
      <c r="D5" s="1">
        <v>37</v>
      </c>
      <c r="E5" s="17">
        <v>2062</v>
      </c>
      <c r="F5" s="14">
        <v>11</v>
      </c>
      <c r="G5" s="27">
        <f aca="true" t="shared" si="0" ref="G5:G68">F5/100*10</f>
        <v>1.1</v>
      </c>
      <c r="H5" s="27">
        <f aca="true" t="shared" si="1" ref="H5:H68">F5/100*40</f>
        <v>4.4</v>
      </c>
      <c r="I5" s="27">
        <f aca="true" t="shared" si="2" ref="I5:I68">F5/100*15</f>
        <v>1.65</v>
      </c>
      <c r="J5" s="27">
        <f aca="true" t="shared" si="3" ref="J5:J68">F5/100*15</f>
        <v>1.65</v>
      </c>
      <c r="K5" s="27">
        <f aca="true" t="shared" si="4" ref="K5:K68">F5/100*20</f>
        <v>2.2</v>
      </c>
    </row>
    <row r="6" spans="1:11" ht="15.75">
      <c r="A6" s="1">
        <v>3</v>
      </c>
      <c r="B6" s="66"/>
      <c r="C6" s="5" t="s">
        <v>4</v>
      </c>
      <c r="D6" s="1">
        <v>45</v>
      </c>
      <c r="E6" s="17">
        <v>1944</v>
      </c>
      <c r="F6" s="14">
        <v>26</v>
      </c>
      <c r="G6" s="27">
        <f t="shared" si="0"/>
        <v>2.6</v>
      </c>
      <c r="H6" s="27">
        <f t="shared" si="1"/>
        <v>10.4</v>
      </c>
      <c r="I6" s="27">
        <f t="shared" si="2"/>
        <v>3.9000000000000004</v>
      </c>
      <c r="J6" s="27">
        <f t="shared" si="3"/>
        <v>3.9000000000000004</v>
      </c>
      <c r="K6" s="27">
        <f t="shared" si="4"/>
        <v>5.2</v>
      </c>
    </row>
    <row r="7" spans="1:11" ht="15.75">
      <c r="A7" s="1">
        <v>4</v>
      </c>
      <c r="B7" s="66"/>
      <c r="C7" s="5" t="s">
        <v>5</v>
      </c>
      <c r="D7" s="1">
        <v>56</v>
      </c>
      <c r="E7" s="17">
        <v>1845</v>
      </c>
      <c r="F7" s="14">
        <v>112</v>
      </c>
      <c r="G7" s="27">
        <f t="shared" si="0"/>
        <v>11.200000000000001</v>
      </c>
      <c r="H7" s="27">
        <f t="shared" si="1"/>
        <v>44.800000000000004</v>
      </c>
      <c r="I7" s="27">
        <f t="shared" si="2"/>
        <v>16.8</v>
      </c>
      <c r="J7" s="27">
        <f t="shared" si="3"/>
        <v>16.8</v>
      </c>
      <c r="K7" s="27">
        <f t="shared" si="4"/>
        <v>22.400000000000002</v>
      </c>
    </row>
    <row r="8" spans="1:11" ht="15.75">
      <c r="A8" s="1">
        <v>5</v>
      </c>
      <c r="B8" s="66"/>
      <c r="C8" s="5" t="s">
        <v>6</v>
      </c>
      <c r="D8" s="1">
        <v>32</v>
      </c>
      <c r="E8" s="17">
        <v>1157</v>
      </c>
      <c r="F8" s="14">
        <v>94</v>
      </c>
      <c r="G8" s="27">
        <f t="shared" si="0"/>
        <v>9.399999999999999</v>
      </c>
      <c r="H8" s="27">
        <f t="shared" si="1"/>
        <v>37.599999999999994</v>
      </c>
      <c r="I8" s="27">
        <f t="shared" si="2"/>
        <v>14.1</v>
      </c>
      <c r="J8" s="27">
        <f t="shared" si="3"/>
        <v>14.1</v>
      </c>
      <c r="K8" s="27">
        <f t="shared" si="4"/>
        <v>18.799999999999997</v>
      </c>
    </row>
    <row r="9" spans="1:11" ht="15.75">
      <c r="A9" s="1">
        <v>6</v>
      </c>
      <c r="B9" s="66"/>
      <c r="C9" s="5" t="s">
        <v>7</v>
      </c>
      <c r="D9" s="1">
        <v>20</v>
      </c>
      <c r="E9" s="17">
        <v>1058</v>
      </c>
      <c r="F9" s="14">
        <v>0</v>
      </c>
      <c r="G9" s="27">
        <f t="shared" si="0"/>
        <v>0</v>
      </c>
      <c r="H9" s="27">
        <f t="shared" si="1"/>
        <v>0</v>
      </c>
      <c r="I9" s="27">
        <f t="shared" si="2"/>
        <v>0</v>
      </c>
      <c r="J9" s="27">
        <f t="shared" si="3"/>
        <v>0</v>
      </c>
      <c r="K9" s="27">
        <f t="shared" si="4"/>
        <v>0</v>
      </c>
    </row>
    <row r="10" spans="1:11" ht="15.75">
      <c r="A10" s="1">
        <v>7</v>
      </c>
      <c r="B10" s="66"/>
      <c r="C10" s="5" t="s">
        <v>8</v>
      </c>
      <c r="D10" s="1">
        <v>30</v>
      </c>
      <c r="E10" s="19">
        <v>1319</v>
      </c>
      <c r="F10" s="14">
        <v>57</v>
      </c>
      <c r="G10" s="27">
        <f t="shared" si="0"/>
        <v>5.699999999999999</v>
      </c>
      <c r="H10" s="27">
        <f t="shared" si="1"/>
        <v>22.799999999999997</v>
      </c>
      <c r="I10" s="27">
        <f t="shared" si="2"/>
        <v>8.549999999999999</v>
      </c>
      <c r="J10" s="27">
        <f t="shared" si="3"/>
        <v>8.549999999999999</v>
      </c>
      <c r="K10" s="27">
        <f t="shared" si="4"/>
        <v>11.399999999999999</v>
      </c>
    </row>
    <row r="11" spans="1:11" ht="15.75">
      <c r="A11" s="1">
        <v>8</v>
      </c>
      <c r="B11" s="66"/>
      <c r="C11" s="5" t="s">
        <v>9</v>
      </c>
      <c r="D11" s="1">
        <v>20</v>
      </c>
      <c r="E11" s="17">
        <v>578</v>
      </c>
      <c r="F11" s="14">
        <v>2</v>
      </c>
      <c r="G11" s="27">
        <f t="shared" si="0"/>
        <v>0.2</v>
      </c>
      <c r="H11" s="27">
        <f t="shared" si="1"/>
        <v>0.8</v>
      </c>
      <c r="I11" s="27">
        <f t="shared" si="2"/>
        <v>0.3</v>
      </c>
      <c r="J11" s="27">
        <f t="shared" si="3"/>
        <v>0.3</v>
      </c>
      <c r="K11" s="27">
        <f t="shared" si="4"/>
        <v>0.4</v>
      </c>
    </row>
    <row r="12" spans="1:11" ht="15.75">
      <c r="A12" s="1">
        <v>9</v>
      </c>
      <c r="B12" s="66"/>
      <c r="C12" s="5" t="s">
        <v>10</v>
      </c>
      <c r="D12" s="1">
        <v>27</v>
      </c>
      <c r="E12" s="17">
        <v>419</v>
      </c>
      <c r="F12" s="14">
        <v>4</v>
      </c>
      <c r="G12" s="27">
        <f t="shared" si="0"/>
        <v>0.4</v>
      </c>
      <c r="H12" s="27">
        <f t="shared" si="1"/>
        <v>1.6</v>
      </c>
      <c r="I12" s="27">
        <f t="shared" si="2"/>
        <v>0.6</v>
      </c>
      <c r="J12" s="27">
        <f t="shared" si="3"/>
        <v>0.6</v>
      </c>
      <c r="K12" s="27">
        <f t="shared" si="4"/>
        <v>0.8</v>
      </c>
    </row>
    <row r="13" spans="1:11" ht="15.75">
      <c r="A13" s="1">
        <v>10</v>
      </c>
      <c r="B13" s="66"/>
      <c r="C13" s="5" t="s">
        <v>11</v>
      </c>
      <c r="D13" s="1">
        <v>16</v>
      </c>
      <c r="E13" s="17">
        <v>486</v>
      </c>
      <c r="F13" s="14">
        <v>2</v>
      </c>
      <c r="G13" s="27">
        <f t="shared" si="0"/>
        <v>0.2</v>
      </c>
      <c r="H13" s="27">
        <f t="shared" si="1"/>
        <v>0.8</v>
      </c>
      <c r="I13" s="27">
        <f t="shared" si="2"/>
        <v>0.3</v>
      </c>
      <c r="J13" s="27">
        <f t="shared" si="3"/>
        <v>0.3</v>
      </c>
      <c r="K13" s="27">
        <f t="shared" si="4"/>
        <v>0.4</v>
      </c>
    </row>
    <row r="14" spans="1:11" ht="15.75">
      <c r="A14" s="1">
        <v>11</v>
      </c>
      <c r="B14" s="66"/>
      <c r="C14" s="5" t="s">
        <v>12</v>
      </c>
      <c r="D14" s="1">
        <v>24</v>
      </c>
      <c r="E14" s="19">
        <v>393</v>
      </c>
      <c r="F14" s="14">
        <v>4</v>
      </c>
      <c r="G14" s="27">
        <f t="shared" si="0"/>
        <v>0.4</v>
      </c>
      <c r="H14" s="27">
        <f t="shared" si="1"/>
        <v>1.6</v>
      </c>
      <c r="I14" s="27">
        <f t="shared" si="2"/>
        <v>0.6</v>
      </c>
      <c r="J14" s="27">
        <f t="shared" si="3"/>
        <v>0.6</v>
      </c>
      <c r="K14" s="27">
        <f t="shared" si="4"/>
        <v>0.8</v>
      </c>
    </row>
    <row r="15" spans="1:11" ht="15.75">
      <c r="A15" s="1">
        <v>12</v>
      </c>
      <c r="B15" s="66"/>
      <c r="C15" s="5" t="s">
        <v>13</v>
      </c>
      <c r="D15" s="1">
        <v>12</v>
      </c>
      <c r="E15" s="17">
        <v>718</v>
      </c>
      <c r="F15" s="14">
        <v>3</v>
      </c>
      <c r="G15" s="27">
        <f t="shared" si="0"/>
        <v>0.3</v>
      </c>
      <c r="H15" s="27">
        <f t="shared" si="1"/>
        <v>1.2</v>
      </c>
      <c r="I15" s="27">
        <f t="shared" si="2"/>
        <v>0.44999999999999996</v>
      </c>
      <c r="J15" s="27">
        <f t="shared" si="3"/>
        <v>0.44999999999999996</v>
      </c>
      <c r="K15" s="27">
        <f t="shared" si="4"/>
        <v>0.6</v>
      </c>
    </row>
    <row r="16" spans="1:11" s="44" customFormat="1" ht="15.75">
      <c r="A16" s="6"/>
      <c r="B16" s="7" t="s">
        <v>0</v>
      </c>
      <c r="C16" s="9"/>
      <c r="D16" s="6">
        <f>SUM(D4:D15)</f>
        <v>386</v>
      </c>
      <c r="E16" s="6">
        <v>15004</v>
      </c>
      <c r="F16" s="43">
        <f>SUM(F4:F15)</f>
        <v>801</v>
      </c>
      <c r="G16" s="56">
        <f t="shared" si="0"/>
        <v>80.1</v>
      </c>
      <c r="H16" s="56">
        <f t="shared" si="1"/>
        <v>320.4</v>
      </c>
      <c r="I16" s="56">
        <f t="shared" si="2"/>
        <v>120.14999999999999</v>
      </c>
      <c r="J16" s="56">
        <f t="shared" si="3"/>
        <v>120.14999999999999</v>
      </c>
      <c r="K16" s="56">
        <f t="shared" si="4"/>
        <v>160.2</v>
      </c>
    </row>
    <row r="17" spans="1:11" ht="15.75">
      <c r="A17" s="1">
        <v>13</v>
      </c>
      <c r="B17" s="66" t="s">
        <v>14</v>
      </c>
      <c r="C17" s="5" t="s">
        <v>15</v>
      </c>
      <c r="D17" s="1">
        <v>81</v>
      </c>
      <c r="E17" s="17">
        <v>2054</v>
      </c>
      <c r="F17" s="14">
        <v>363</v>
      </c>
      <c r="G17" s="27">
        <f t="shared" si="0"/>
        <v>36.3</v>
      </c>
      <c r="H17" s="27">
        <f t="shared" si="1"/>
        <v>145.2</v>
      </c>
      <c r="I17" s="27">
        <f t="shared" si="2"/>
        <v>54.449999999999996</v>
      </c>
      <c r="J17" s="27">
        <f t="shared" si="3"/>
        <v>54.449999999999996</v>
      </c>
      <c r="K17" s="27">
        <f t="shared" si="4"/>
        <v>72.6</v>
      </c>
    </row>
    <row r="18" spans="1:11" ht="15.75">
      <c r="A18" s="1">
        <v>14</v>
      </c>
      <c r="B18" s="66"/>
      <c r="C18" s="5" t="s">
        <v>16</v>
      </c>
      <c r="D18" s="1">
        <v>42</v>
      </c>
      <c r="E18" s="17">
        <v>1870</v>
      </c>
      <c r="F18" s="14">
        <v>74</v>
      </c>
      <c r="G18" s="27">
        <f t="shared" si="0"/>
        <v>7.4</v>
      </c>
      <c r="H18" s="27">
        <f t="shared" si="1"/>
        <v>29.6</v>
      </c>
      <c r="I18" s="27">
        <f t="shared" si="2"/>
        <v>11.1</v>
      </c>
      <c r="J18" s="27">
        <f t="shared" si="3"/>
        <v>11.1</v>
      </c>
      <c r="K18" s="27">
        <f t="shared" si="4"/>
        <v>14.8</v>
      </c>
    </row>
    <row r="19" spans="1:11" ht="15.75">
      <c r="A19" s="1">
        <v>15</v>
      </c>
      <c r="B19" s="66"/>
      <c r="C19" s="5" t="s">
        <v>17</v>
      </c>
      <c r="D19" s="1">
        <v>20</v>
      </c>
      <c r="E19" s="17">
        <v>1021</v>
      </c>
      <c r="F19" s="14">
        <v>53</v>
      </c>
      <c r="G19" s="27">
        <f t="shared" si="0"/>
        <v>5.300000000000001</v>
      </c>
      <c r="H19" s="27">
        <f t="shared" si="1"/>
        <v>21.200000000000003</v>
      </c>
      <c r="I19" s="27">
        <f t="shared" si="2"/>
        <v>7.95</v>
      </c>
      <c r="J19" s="27">
        <f t="shared" si="3"/>
        <v>7.95</v>
      </c>
      <c r="K19" s="27">
        <f t="shared" si="4"/>
        <v>10.600000000000001</v>
      </c>
    </row>
    <row r="20" spans="1:11" ht="15.75">
      <c r="A20" s="1">
        <v>16</v>
      </c>
      <c r="B20" s="66"/>
      <c r="C20" s="5" t="s">
        <v>18</v>
      </c>
      <c r="D20" s="1">
        <v>38</v>
      </c>
      <c r="E20" s="17">
        <v>884</v>
      </c>
      <c r="F20" s="14">
        <v>17</v>
      </c>
      <c r="G20" s="27">
        <f t="shared" si="0"/>
        <v>1.7000000000000002</v>
      </c>
      <c r="H20" s="27">
        <f t="shared" si="1"/>
        <v>6.800000000000001</v>
      </c>
      <c r="I20" s="27">
        <f t="shared" si="2"/>
        <v>2.5500000000000003</v>
      </c>
      <c r="J20" s="27">
        <f t="shared" si="3"/>
        <v>2.5500000000000003</v>
      </c>
      <c r="K20" s="27">
        <f t="shared" si="4"/>
        <v>3.4000000000000004</v>
      </c>
    </row>
    <row r="21" spans="1:11" ht="15.75">
      <c r="A21" s="1">
        <v>17</v>
      </c>
      <c r="B21" s="66"/>
      <c r="C21" s="5" t="s">
        <v>19</v>
      </c>
      <c r="D21" s="1">
        <v>55</v>
      </c>
      <c r="E21" s="17">
        <v>893</v>
      </c>
      <c r="F21" s="14">
        <v>0</v>
      </c>
      <c r="G21" s="27">
        <f t="shared" si="0"/>
        <v>0</v>
      </c>
      <c r="H21" s="27">
        <f t="shared" si="1"/>
        <v>0</v>
      </c>
      <c r="I21" s="27">
        <f t="shared" si="2"/>
        <v>0</v>
      </c>
      <c r="J21" s="27">
        <f t="shared" si="3"/>
        <v>0</v>
      </c>
      <c r="K21" s="27">
        <f t="shared" si="4"/>
        <v>0</v>
      </c>
    </row>
    <row r="22" spans="1:11" ht="15.75">
      <c r="A22" s="1">
        <v>18</v>
      </c>
      <c r="B22" s="66"/>
      <c r="C22" s="5" t="s">
        <v>20</v>
      </c>
      <c r="D22" s="1">
        <v>42</v>
      </c>
      <c r="E22" s="17">
        <v>1026</v>
      </c>
      <c r="F22" s="14">
        <v>17</v>
      </c>
      <c r="G22" s="27">
        <f t="shared" si="0"/>
        <v>1.7000000000000002</v>
      </c>
      <c r="H22" s="27">
        <f t="shared" si="1"/>
        <v>6.800000000000001</v>
      </c>
      <c r="I22" s="27">
        <f t="shared" si="2"/>
        <v>2.5500000000000003</v>
      </c>
      <c r="J22" s="27">
        <f t="shared" si="3"/>
        <v>2.5500000000000003</v>
      </c>
      <c r="K22" s="27">
        <f t="shared" si="4"/>
        <v>3.4000000000000004</v>
      </c>
    </row>
    <row r="23" spans="1:11" ht="15.75">
      <c r="A23" s="1">
        <v>19</v>
      </c>
      <c r="B23" s="66"/>
      <c r="C23" s="5" t="s">
        <v>21</v>
      </c>
      <c r="D23" s="1">
        <v>81</v>
      </c>
      <c r="E23" s="17">
        <v>3637</v>
      </c>
      <c r="F23" s="14">
        <v>1</v>
      </c>
      <c r="G23" s="27">
        <f t="shared" si="0"/>
        <v>0.1</v>
      </c>
      <c r="H23" s="27">
        <f t="shared" si="1"/>
        <v>0.4</v>
      </c>
      <c r="I23" s="27">
        <f t="shared" si="2"/>
        <v>0.15</v>
      </c>
      <c r="J23" s="27">
        <f t="shared" si="3"/>
        <v>0.15</v>
      </c>
      <c r="K23" s="27">
        <f t="shared" si="4"/>
        <v>0.2</v>
      </c>
    </row>
    <row r="24" spans="1:11" ht="15.75">
      <c r="A24" s="1">
        <v>20</v>
      </c>
      <c r="B24" s="66"/>
      <c r="C24" s="5" t="s">
        <v>22</v>
      </c>
      <c r="D24" s="1">
        <v>37</v>
      </c>
      <c r="E24" s="19">
        <v>885</v>
      </c>
      <c r="F24" s="14">
        <v>10</v>
      </c>
      <c r="G24" s="27">
        <f t="shared" si="0"/>
        <v>1</v>
      </c>
      <c r="H24" s="27">
        <f t="shared" si="1"/>
        <v>4</v>
      </c>
      <c r="I24" s="27">
        <f t="shared" si="2"/>
        <v>1.5</v>
      </c>
      <c r="J24" s="27">
        <f t="shared" si="3"/>
        <v>1.5</v>
      </c>
      <c r="K24" s="27">
        <f t="shared" si="4"/>
        <v>2</v>
      </c>
    </row>
    <row r="25" spans="1:11" s="44" customFormat="1" ht="15.75">
      <c r="A25" s="6"/>
      <c r="B25" s="7" t="s">
        <v>0</v>
      </c>
      <c r="C25" s="9"/>
      <c r="D25" s="6">
        <f>SUM(D17:D24)</f>
        <v>396</v>
      </c>
      <c r="E25" s="6">
        <v>12270</v>
      </c>
      <c r="F25" s="43">
        <v>535</v>
      </c>
      <c r="G25" s="56">
        <f t="shared" si="0"/>
        <v>53.5</v>
      </c>
      <c r="H25" s="56">
        <f t="shared" si="1"/>
        <v>214</v>
      </c>
      <c r="I25" s="56">
        <f t="shared" si="2"/>
        <v>80.25</v>
      </c>
      <c r="J25" s="56">
        <f t="shared" si="3"/>
        <v>80.25</v>
      </c>
      <c r="K25" s="56">
        <f t="shared" si="4"/>
        <v>107</v>
      </c>
    </row>
    <row r="26" spans="1:11" ht="15.75">
      <c r="A26" s="1">
        <v>21</v>
      </c>
      <c r="B26" s="66" t="s">
        <v>23</v>
      </c>
      <c r="C26" s="5" t="s">
        <v>24</v>
      </c>
      <c r="D26" s="1">
        <v>202</v>
      </c>
      <c r="E26" s="19">
        <v>4545</v>
      </c>
      <c r="F26" s="14">
        <v>272</v>
      </c>
      <c r="G26" s="27">
        <f t="shared" si="0"/>
        <v>27.200000000000003</v>
      </c>
      <c r="H26" s="27">
        <f t="shared" si="1"/>
        <v>108.80000000000001</v>
      </c>
      <c r="I26" s="27">
        <f t="shared" si="2"/>
        <v>40.800000000000004</v>
      </c>
      <c r="J26" s="27">
        <f t="shared" si="3"/>
        <v>40.800000000000004</v>
      </c>
      <c r="K26" s="27">
        <f t="shared" si="4"/>
        <v>54.400000000000006</v>
      </c>
    </row>
    <row r="27" spans="1:11" ht="15.75">
      <c r="A27" s="1">
        <v>22</v>
      </c>
      <c r="B27" s="66"/>
      <c r="C27" s="5" t="s">
        <v>25</v>
      </c>
      <c r="D27" s="1">
        <v>23</v>
      </c>
      <c r="E27" s="19">
        <v>757</v>
      </c>
      <c r="F27" s="14">
        <v>23</v>
      </c>
      <c r="G27" s="27">
        <f t="shared" si="0"/>
        <v>2.3000000000000003</v>
      </c>
      <c r="H27" s="27">
        <f t="shared" si="1"/>
        <v>9.200000000000001</v>
      </c>
      <c r="I27" s="27">
        <f t="shared" si="2"/>
        <v>3.45</v>
      </c>
      <c r="J27" s="27">
        <f t="shared" si="3"/>
        <v>3.45</v>
      </c>
      <c r="K27" s="27">
        <f t="shared" si="4"/>
        <v>4.6000000000000005</v>
      </c>
    </row>
    <row r="28" spans="1:11" ht="15.75">
      <c r="A28" s="1">
        <v>23</v>
      </c>
      <c r="B28" s="66"/>
      <c r="C28" s="5" t="s">
        <v>26</v>
      </c>
      <c r="D28" s="1">
        <v>55</v>
      </c>
      <c r="E28" s="19">
        <v>2431</v>
      </c>
      <c r="F28" s="14">
        <v>186</v>
      </c>
      <c r="G28" s="27">
        <f t="shared" si="0"/>
        <v>18.6</v>
      </c>
      <c r="H28" s="27">
        <f t="shared" si="1"/>
        <v>74.4</v>
      </c>
      <c r="I28" s="27">
        <f t="shared" si="2"/>
        <v>27.900000000000002</v>
      </c>
      <c r="J28" s="27">
        <f t="shared" si="3"/>
        <v>27.900000000000002</v>
      </c>
      <c r="K28" s="27">
        <f t="shared" si="4"/>
        <v>37.2</v>
      </c>
    </row>
    <row r="29" spans="1:11" ht="15.75">
      <c r="A29" s="1">
        <v>24</v>
      </c>
      <c r="B29" s="66"/>
      <c r="C29" s="5" t="s">
        <v>27</v>
      </c>
      <c r="D29" s="1">
        <v>33</v>
      </c>
      <c r="E29" s="19">
        <v>986</v>
      </c>
      <c r="F29" s="14">
        <v>112</v>
      </c>
      <c r="G29" s="27">
        <f t="shared" si="0"/>
        <v>11.200000000000001</v>
      </c>
      <c r="H29" s="27">
        <f t="shared" si="1"/>
        <v>44.800000000000004</v>
      </c>
      <c r="I29" s="27">
        <f t="shared" si="2"/>
        <v>16.8</v>
      </c>
      <c r="J29" s="27">
        <f t="shared" si="3"/>
        <v>16.8</v>
      </c>
      <c r="K29" s="27">
        <f t="shared" si="4"/>
        <v>22.400000000000002</v>
      </c>
    </row>
    <row r="30" spans="1:11" ht="15.75">
      <c r="A30" s="1">
        <v>25</v>
      </c>
      <c r="B30" s="66"/>
      <c r="C30" s="5" t="s">
        <v>28</v>
      </c>
      <c r="D30" s="1">
        <v>30</v>
      </c>
      <c r="E30" s="19">
        <v>1225</v>
      </c>
      <c r="F30" s="14">
        <v>140</v>
      </c>
      <c r="G30" s="27">
        <f t="shared" si="0"/>
        <v>14</v>
      </c>
      <c r="H30" s="27">
        <f t="shared" si="1"/>
        <v>56</v>
      </c>
      <c r="I30" s="27">
        <f t="shared" si="2"/>
        <v>21</v>
      </c>
      <c r="J30" s="27">
        <f t="shared" si="3"/>
        <v>21</v>
      </c>
      <c r="K30" s="27">
        <f t="shared" si="4"/>
        <v>28</v>
      </c>
    </row>
    <row r="31" spans="1:11" ht="15.75">
      <c r="A31" s="1">
        <v>26</v>
      </c>
      <c r="B31" s="66"/>
      <c r="C31" s="5" t="s">
        <v>29</v>
      </c>
      <c r="D31" s="1">
        <v>19</v>
      </c>
      <c r="E31" s="19">
        <v>689</v>
      </c>
      <c r="F31" s="14">
        <v>41</v>
      </c>
      <c r="G31" s="27">
        <f t="shared" si="0"/>
        <v>4.1</v>
      </c>
      <c r="H31" s="27">
        <f t="shared" si="1"/>
        <v>16.4</v>
      </c>
      <c r="I31" s="27">
        <f t="shared" si="2"/>
        <v>6.1499999999999995</v>
      </c>
      <c r="J31" s="27">
        <f t="shared" si="3"/>
        <v>6.1499999999999995</v>
      </c>
      <c r="K31" s="27">
        <f t="shared" si="4"/>
        <v>8.2</v>
      </c>
    </row>
    <row r="32" spans="1:11" ht="15.75">
      <c r="A32" s="1">
        <v>27</v>
      </c>
      <c r="B32" s="66"/>
      <c r="C32" s="5" t="s">
        <v>30</v>
      </c>
      <c r="D32" s="1">
        <v>90</v>
      </c>
      <c r="E32" s="19">
        <v>1132</v>
      </c>
      <c r="F32" s="14">
        <v>49</v>
      </c>
      <c r="G32" s="27">
        <f t="shared" si="0"/>
        <v>4.9</v>
      </c>
      <c r="H32" s="27">
        <f t="shared" si="1"/>
        <v>19.6</v>
      </c>
      <c r="I32" s="27">
        <f t="shared" si="2"/>
        <v>7.35</v>
      </c>
      <c r="J32" s="27">
        <f t="shared" si="3"/>
        <v>7.35</v>
      </c>
      <c r="K32" s="27">
        <f t="shared" si="4"/>
        <v>9.8</v>
      </c>
    </row>
    <row r="33" spans="1:11" ht="15.75">
      <c r="A33" s="1">
        <v>28</v>
      </c>
      <c r="B33" s="66"/>
      <c r="C33" s="5" t="s">
        <v>31</v>
      </c>
      <c r="D33" s="1">
        <v>38</v>
      </c>
      <c r="E33" s="19">
        <v>747</v>
      </c>
      <c r="F33" s="14">
        <v>7</v>
      </c>
      <c r="G33" s="27">
        <f t="shared" si="0"/>
        <v>0.7000000000000001</v>
      </c>
      <c r="H33" s="27">
        <f t="shared" si="1"/>
        <v>2.8000000000000003</v>
      </c>
      <c r="I33" s="27">
        <f t="shared" si="2"/>
        <v>1.05</v>
      </c>
      <c r="J33" s="27">
        <f t="shared" si="3"/>
        <v>1.05</v>
      </c>
      <c r="K33" s="27">
        <f t="shared" si="4"/>
        <v>1.4000000000000001</v>
      </c>
    </row>
    <row r="34" spans="1:11" ht="15.75">
      <c r="A34" s="1">
        <v>29</v>
      </c>
      <c r="B34" s="66"/>
      <c r="C34" s="5" t="s">
        <v>32</v>
      </c>
      <c r="D34" s="1">
        <v>25</v>
      </c>
      <c r="E34" s="19">
        <v>504</v>
      </c>
      <c r="F34" s="14">
        <v>0</v>
      </c>
      <c r="G34" s="27">
        <f t="shared" si="0"/>
        <v>0</v>
      </c>
      <c r="H34" s="27">
        <f t="shared" si="1"/>
        <v>0</v>
      </c>
      <c r="I34" s="27">
        <f t="shared" si="2"/>
        <v>0</v>
      </c>
      <c r="J34" s="27">
        <f t="shared" si="3"/>
        <v>0</v>
      </c>
      <c r="K34" s="27">
        <f t="shared" si="4"/>
        <v>0</v>
      </c>
    </row>
    <row r="35" spans="1:11" s="44" customFormat="1" ht="15.75">
      <c r="A35" s="6"/>
      <c r="B35" s="7" t="s">
        <v>0</v>
      </c>
      <c r="C35" s="9"/>
      <c r="D35" s="6">
        <f>SUM(D26:D34)</f>
        <v>515</v>
      </c>
      <c r="E35" s="6">
        <v>13016</v>
      </c>
      <c r="F35" s="43">
        <f>SUM(F26:F34)</f>
        <v>830</v>
      </c>
      <c r="G35" s="56">
        <f t="shared" si="0"/>
        <v>83</v>
      </c>
      <c r="H35" s="56">
        <f t="shared" si="1"/>
        <v>332</v>
      </c>
      <c r="I35" s="56">
        <f t="shared" si="2"/>
        <v>124.50000000000001</v>
      </c>
      <c r="J35" s="56">
        <f t="shared" si="3"/>
        <v>124.50000000000001</v>
      </c>
      <c r="K35" s="56">
        <f t="shared" si="4"/>
        <v>166</v>
      </c>
    </row>
    <row r="36" spans="1:11" ht="15.75">
      <c r="A36" s="1">
        <v>30</v>
      </c>
      <c r="B36" s="66" t="s">
        <v>33</v>
      </c>
      <c r="C36" s="5" t="s">
        <v>34</v>
      </c>
      <c r="D36" s="1">
        <v>32</v>
      </c>
      <c r="E36" s="17">
        <v>709</v>
      </c>
      <c r="F36" s="14">
        <v>33</v>
      </c>
      <c r="G36" s="27">
        <f t="shared" si="0"/>
        <v>3.3000000000000003</v>
      </c>
      <c r="H36" s="27">
        <f t="shared" si="1"/>
        <v>13.200000000000001</v>
      </c>
      <c r="I36" s="27">
        <f t="shared" si="2"/>
        <v>4.95</v>
      </c>
      <c r="J36" s="27">
        <f t="shared" si="3"/>
        <v>4.95</v>
      </c>
      <c r="K36" s="27">
        <f t="shared" si="4"/>
        <v>6.6000000000000005</v>
      </c>
    </row>
    <row r="37" spans="1:11" ht="15.75">
      <c r="A37" s="1">
        <v>31</v>
      </c>
      <c r="B37" s="66"/>
      <c r="C37" s="5" t="s">
        <v>35</v>
      </c>
      <c r="D37" s="1">
        <v>102</v>
      </c>
      <c r="E37" s="17">
        <v>5372</v>
      </c>
      <c r="F37" s="14">
        <v>609</v>
      </c>
      <c r="G37" s="27">
        <f t="shared" si="0"/>
        <v>60.9</v>
      </c>
      <c r="H37" s="27">
        <f t="shared" si="1"/>
        <v>243.6</v>
      </c>
      <c r="I37" s="27">
        <f t="shared" si="2"/>
        <v>91.35</v>
      </c>
      <c r="J37" s="27">
        <f t="shared" si="3"/>
        <v>91.35</v>
      </c>
      <c r="K37" s="27">
        <f t="shared" si="4"/>
        <v>121.8</v>
      </c>
    </row>
    <row r="38" spans="1:11" ht="15.75">
      <c r="A38" s="1">
        <v>32</v>
      </c>
      <c r="B38" s="66"/>
      <c r="C38" s="5" t="s">
        <v>36</v>
      </c>
      <c r="D38" s="1">
        <v>20</v>
      </c>
      <c r="E38" s="18">
        <v>979</v>
      </c>
      <c r="F38" s="14">
        <v>70</v>
      </c>
      <c r="G38" s="27">
        <f t="shared" si="0"/>
        <v>7</v>
      </c>
      <c r="H38" s="27">
        <f t="shared" si="1"/>
        <v>28</v>
      </c>
      <c r="I38" s="27">
        <f t="shared" si="2"/>
        <v>10.5</v>
      </c>
      <c r="J38" s="27">
        <f t="shared" si="3"/>
        <v>10.5</v>
      </c>
      <c r="K38" s="27">
        <f t="shared" si="4"/>
        <v>14</v>
      </c>
    </row>
    <row r="39" spans="1:11" ht="15.75">
      <c r="A39" s="1">
        <v>33</v>
      </c>
      <c r="B39" s="66"/>
      <c r="C39" s="5" t="s">
        <v>37</v>
      </c>
      <c r="D39" s="1">
        <v>43</v>
      </c>
      <c r="E39" s="17">
        <v>817</v>
      </c>
      <c r="F39" s="14">
        <v>72</v>
      </c>
      <c r="G39" s="27">
        <f t="shared" si="0"/>
        <v>7.199999999999999</v>
      </c>
      <c r="H39" s="27">
        <f t="shared" si="1"/>
        <v>28.799999999999997</v>
      </c>
      <c r="I39" s="27">
        <f t="shared" si="2"/>
        <v>10.799999999999999</v>
      </c>
      <c r="J39" s="27">
        <f t="shared" si="3"/>
        <v>10.799999999999999</v>
      </c>
      <c r="K39" s="27">
        <f t="shared" si="4"/>
        <v>14.399999999999999</v>
      </c>
    </row>
    <row r="40" spans="1:11" ht="15.75">
      <c r="A40" s="1">
        <v>34</v>
      </c>
      <c r="B40" s="66"/>
      <c r="C40" s="5" t="s">
        <v>38</v>
      </c>
      <c r="D40" s="1">
        <v>36</v>
      </c>
      <c r="E40" s="17">
        <v>793</v>
      </c>
      <c r="F40" s="14">
        <v>32</v>
      </c>
      <c r="G40" s="27">
        <f t="shared" si="0"/>
        <v>3.2</v>
      </c>
      <c r="H40" s="27">
        <f t="shared" si="1"/>
        <v>12.8</v>
      </c>
      <c r="I40" s="27">
        <f t="shared" si="2"/>
        <v>4.8</v>
      </c>
      <c r="J40" s="27">
        <f t="shared" si="3"/>
        <v>4.8</v>
      </c>
      <c r="K40" s="27">
        <f t="shared" si="4"/>
        <v>6.4</v>
      </c>
    </row>
    <row r="41" spans="1:11" ht="15.75">
      <c r="A41" s="1">
        <v>35</v>
      </c>
      <c r="B41" s="66"/>
      <c r="C41" s="5" t="s">
        <v>39</v>
      </c>
      <c r="D41" s="1">
        <v>113</v>
      </c>
      <c r="E41" s="17">
        <v>5105</v>
      </c>
      <c r="F41" s="14">
        <v>247</v>
      </c>
      <c r="G41" s="27">
        <f t="shared" si="0"/>
        <v>24.700000000000003</v>
      </c>
      <c r="H41" s="27">
        <f t="shared" si="1"/>
        <v>98.80000000000001</v>
      </c>
      <c r="I41" s="27">
        <f t="shared" si="2"/>
        <v>37.050000000000004</v>
      </c>
      <c r="J41" s="27">
        <f t="shared" si="3"/>
        <v>37.050000000000004</v>
      </c>
      <c r="K41" s="27">
        <f t="shared" si="4"/>
        <v>49.400000000000006</v>
      </c>
    </row>
    <row r="42" spans="1:11" ht="23.25" customHeight="1">
      <c r="A42" s="1">
        <v>36</v>
      </c>
      <c r="B42" s="66"/>
      <c r="C42" s="5" t="s">
        <v>40</v>
      </c>
      <c r="D42" s="1">
        <v>34</v>
      </c>
      <c r="E42" s="17">
        <v>804</v>
      </c>
      <c r="F42" s="14">
        <v>42</v>
      </c>
      <c r="G42" s="27">
        <f t="shared" si="0"/>
        <v>4.2</v>
      </c>
      <c r="H42" s="27">
        <f t="shared" si="1"/>
        <v>16.8</v>
      </c>
      <c r="I42" s="27">
        <f t="shared" si="2"/>
        <v>6.3</v>
      </c>
      <c r="J42" s="27">
        <f t="shared" si="3"/>
        <v>6.3</v>
      </c>
      <c r="K42" s="27">
        <f t="shared" si="4"/>
        <v>8.4</v>
      </c>
    </row>
    <row r="43" spans="1:11" ht="15.75">
      <c r="A43" s="1">
        <v>37</v>
      </c>
      <c r="B43" s="66"/>
      <c r="C43" s="5" t="s">
        <v>41</v>
      </c>
      <c r="D43" s="1">
        <v>30</v>
      </c>
      <c r="E43" s="17">
        <v>806</v>
      </c>
      <c r="F43" s="14">
        <v>11</v>
      </c>
      <c r="G43" s="27">
        <f t="shared" si="0"/>
        <v>1.1</v>
      </c>
      <c r="H43" s="27">
        <f t="shared" si="1"/>
        <v>4.4</v>
      </c>
      <c r="I43" s="27">
        <f t="shared" si="2"/>
        <v>1.65</v>
      </c>
      <c r="J43" s="27">
        <f t="shared" si="3"/>
        <v>1.65</v>
      </c>
      <c r="K43" s="27">
        <f t="shared" si="4"/>
        <v>2.2</v>
      </c>
    </row>
    <row r="44" spans="1:11" ht="15.75">
      <c r="A44" s="1">
        <v>38</v>
      </c>
      <c r="B44" s="66"/>
      <c r="C44" s="5" t="s">
        <v>42</v>
      </c>
      <c r="D44" s="1">
        <v>32</v>
      </c>
      <c r="E44" s="17">
        <v>716</v>
      </c>
      <c r="F44" s="14">
        <v>12</v>
      </c>
      <c r="G44" s="27">
        <f t="shared" si="0"/>
        <v>1.2</v>
      </c>
      <c r="H44" s="27">
        <f t="shared" si="1"/>
        <v>4.8</v>
      </c>
      <c r="I44" s="27">
        <f t="shared" si="2"/>
        <v>1.7999999999999998</v>
      </c>
      <c r="J44" s="27">
        <f t="shared" si="3"/>
        <v>1.7999999999999998</v>
      </c>
      <c r="K44" s="27">
        <f t="shared" si="4"/>
        <v>2.4</v>
      </c>
    </row>
    <row r="45" spans="1:11" ht="15.75">
      <c r="A45" s="1">
        <v>39</v>
      </c>
      <c r="B45" s="66"/>
      <c r="C45" s="5" t="s">
        <v>43</v>
      </c>
      <c r="D45" s="1">
        <v>16</v>
      </c>
      <c r="E45" s="19">
        <v>482</v>
      </c>
      <c r="F45" s="14">
        <v>0</v>
      </c>
      <c r="G45" s="27">
        <f t="shared" si="0"/>
        <v>0</v>
      </c>
      <c r="H45" s="27">
        <f t="shared" si="1"/>
        <v>0</v>
      </c>
      <c r="I45" s="27">
        <f t="shared" si="2"/>
        <v>0</v>
      </c>
      <c r="J45" s="27">
        <f t="shared" si="3"/>
        <v>0</v>
      </c>
      <c r="K45" s="27">
        <f t="shared" si="4"/>
        <v>0</v>
      </c>
    </row>
    <row r="46" spans="1:11" ht="15.75">
      <c r="A46" s="1">
        <v>40</v>
      </c>
      <c r="B46" s="66"/>
      <c r="C46" s="5" t="s">
        <v>44</v>
      </c>
      <c r="D46" s="1">
        <v>10</v>
      </c>
      <c r="E46" s="17">
        <v>553</v>
      </c>
      <c r="F46" s="14">
        <v>0</v>
      </c>
      <c r="G46" s="27">
        <f t="shared" si="0"/>
        <v>0</v>
      </c>
      <c r="H46" s="27">
        <f t="shared" si="1"/>
        <v>0</v>
      </c>
      <c r="I46" s="27">
        <f t="shared" si="2"/>
        <v>0</v>
      </c>
      <c r="J46" s="27">
        <f t="shared" si="3"/>
        <v>0</v>
      </c>
      <c r="K46" s="27">
        <f t="shared" si="4"/>
        <v>0</v>
      </c>
    </row>
    <row r="47" spans="1:11" ht="15.75">
      <c r="A47" s="1">
        <v>41</v>
      </c>
      <c r="B47" s="66"/>
      <c r="C47" s="5" t="s">
        <v>45</v>
      </c>
      <c r="D47" s="1">
        <v>18</v>
      </c>
      <c r="E47" s="17">
        <v>750</v>
      </c>
      <c r="F47" s="14">
        <v>1</v>
      </c>
      <c r="G47" s="27">
        <f t="shared" si="0"/>
        <v>0.1</v>
      </c>
      <c r="H47" s="27">
        <f t="shared" si="1"/>
        <v>0.4</v>
      </c>
      <c r="I47" s="27">
        <f t="shared" si="2"/>
        <v>0.15</v>
      </c>
      <c r="J47" s="27">
        <f t="shared" si="3"/>
        <v>0.15</v>
      </c>
      <c r="K47" s="27">
        <f t="shared" si="4"/>
        <v>0.2</v>
      </c>
    </row>
    <row r="48" spans="1:11" s="44" customFormat="1" ht="15.75">
      <c r="A48" s="6"/>
      <c r="B48" s="7" t="s">
        <v>0</v>
      </c>
      <c r="C48" s="9"/>
      <c r="D48" s="6">
        <f>SUM(D36:D47)</f>
        <v>486</v>
      </c>
      <c r="E48" s="6">
        <v>17886</v>
      </c>
      <c r="F48" s="43">
        <v>1129</v>
      </c>
      <c r="G48" s="56">
        <f t="shared" si="0"/>
        <v>112.89999999999999</v>
      </c>
      <c r="H48" s="56">
        <f t="shared" si="1"/>
        <v>451.59999999999997</v>
      </c>
      <c r="I48" s="56">
        <f t="shared" si="2"/>
        <v>169.35</v>
      </c>
      <c r="J48" s="56">
        <f t="shared" si="3"/>
        <v>169.35</v>
      </c>
      <c r="K48" s="56">
        <f t="shared" si="4"/>
        <v>225.79999999999998</v>
      </c>
    </row>
    <row r="49" spans="1:11" ht="15.75">
      <c r="A49" s="1">
        <v>42</v>
      </c>
      <c r="B49" s="66" t="s">
        <v>46</v>
      </c>
      <c r="C49" s="5" t="s">
        <v>47</v>
      </c>
      <c r="D49" s="1">
        <v>43</v>
      </c>
      <c r="E49" s="17">
        <v>1026</v>
      </c>
      <c r="F49" s="14">
        <v>15</v>
      </c>
      <c r="G49" s="27">
        <f t="shared" si="0"/>
        <v>1.5</v>
      </c>
      <c r="H49" s="27">
        <f t="shared" si="1"/>
        <v>6</v>
      </c>
      <c r="I49" s="27">
        <f t="shared" si="2"/>
        <v>2.25</v>
      </c>
      <c r="J49" s="27">
        <f t="shared" si="3"/>
        <v>2.25</v>
      </c>
      <c r="K49" s="27">
        <f t="shared" si="4"/>
        <v>3</v>
      </c>
    </row>
    <row r="50" spans="1:11" ht="15.75">
      <c r="A50" s="1">
        <v>43</v>
      </c>
      <c r="B50" s="66"/>
      <c r="C50" s="5" t="s">
        <v>48</v>
      </c>
      <c r="D50" s="1">
        <v>44</v>
      </c>
      <c r="E50" s="17">
        <v>1566</v>
      </c>
      <c r="F50" s="14">
        <v>11</v>
      </c>
      <c r="G50" s="27">
        <f t="shared" si="0"/>
        <v>1.1</v>
      </c>
      <c r="H50" s="27">
        <f t="shared" si="1"/>
        <v>4.4</v>
      </c>
      <c r="I50" s="27">
        <f t="shared" si="2"/>
        <v>1.65</v>
      </c>
      <c r="J50" s="27">
        <f t="shared" si="3"/>
        <v>1.65</v>
      </c>
      <c r="K50" s="27">
        <f t="shared" si="4"/>
        <v>2.2</v>
      </c>
    </row>
    <row r="51" spans="1:11" ht="15.75">
      <c r="A51" s="1">
        <v>44</v>
      </c>
      <c r="B51" s="66"/>
      <c r="C51" s="5" t="s">
        <v>49</v>
      </c>
      <c r="D51" s="1">
        <v>170</v>
      </c>
      <c r="E51" s="17">
        <v>8078</v>
      </c>
      <c r="F51" s="14">
        <v>146</v>
      </c>
      <c r="G51" s="27">
        <f t="shared" si="0"/>
        <v>14.6</v>
      </c>
      <c r="H51" s="27">
        <f t="shared" si="1"/>
        <v>58.4</v>
      </c>
      <c r="I51" s="27">
        <f t="shared" si="2"/>
        <v>21.9</v>
      </c>
      <c r="J51" s="27">
        <f t="shared" si="3"/>
        <v>21.9</v>
      </c>
      <c r="K51" s="27">
        <f t="shared" si="4"/>
        <v>29.2</v>
      </c>
    </row>
    <row r="52" spans="1:11" ht="15.75">
      <c r="A52" s="1">
        <v>45</v>
      </c>
      <c r="B52" s="66"/>
      <c r="C52" s="5" t="s">
        <v>50</v>
      </c>
      <c r="D52" s="1">
        <v>19</v>
      </c>
      <c r="E52" s="17">
        <v>924</v>
      </c>
      <c r="F52" s="14">
        <v>26</v>
      </c>
      <c r="G52" s="27">
        <f t="shared" si="0"/>
        <v>2.6</v>
      </c>
      <c r="H52" s="27">
        <f t="shared" si="1"/>
        <v>10.4</v>
      </c>
      <c r="I52" s="27">
        <f t="shared" si="2"/>
        <v>3.9000000000000004</v>
      </c>
      <c r="J52" s="27">
        <f t="shared" si="3"/>
        <v>3.9000000000000004</v>
      </c>
      <c r="K52" s="27">
        <f t="shared" si="4"/>
        <v>5.2</v>
      </c>
    </row>
    <row r="53" spans="1:11" ht="15.75">
      <c r="A53" s="1">
        <v>46</v>
      </c>
      <c r="B53" s="66"/>
      <c r="C53" s="5" t="s">
        <v>51</v>
      </c>
      <c r="D53" s="1">
        <v>32</v>
      </c>
      <c r="E53" s="17">
        <v>939</v>
      </c>
      <c r="F53" s="14">
        <v>0</v>
      </c>
      <c r="G53" s="27">
        <f t="shared" si="0"/>
        <v>0</v>
      </c>
      <c r="H53" s="27">
        <f t="shared" si="1"/>
        <v>0</v>
      </c>
      <c r="I53" s="27">
        <f t="shared" si="2"/>
        <v>0</v>
      </c>
      <c r="J53" s="27">
        <f t="shared" si="3"/>
        <v>0</v>
      </c>
      <c r="K53" s="27">
        <f t="shared" si="4"/>
        <v>0</v>
      </c>
    </row>
    <row r="54" spans="1:11" ht="15.75">
      <c r="A54" s="1">
        <v>47</v>
      </c>
      <c r="B54" s="66"/>
      <c r="C54" s="5" t="s">
        <v>52</v>
      </c>
      <c r="D54" s="1">
        <v>48</v>
      </c>
      <c r="E54" s="17">
        <v>1522</v>
      </c>
      <c r="F54" s="14">
        <v>0</v>
      </c>
      <c r="G54" s="27">
        <f t="shared" si="0"/>
        <v>0</v>
      </c>
      <c r="H54" s="27">
        <f t="shared" si="1"/>
        <v>0</v>
      </c>
      <c r="I54" s="27">
        <f t="shared" si="2"/>
        <v>0</v>
      </c>
      <c r="J54" s="27">
        <f t="shared" si="3"/>
        <v>0</v>
      </c>
      <c r="K54" s="27">
        <f t="shared" si="4"/>
        <v>0</v>
      </c>
    </row>
    <row r="55" spans="1:11" ht="15.75">
      <c r="A55" s="1">
        <v>48</v>
      </c>
      <c r="B55" s="66"/>
      <c r="C55" s="5" t="s">
        <v>53</v>
      </c>
      <c r="D55" s="1">
        <v>27</v>
      </c>
      <c r="E55" s="17">
        <v>899</v>
      </c>
      <c r="F55" s="14">
        <v>27</v>
      </c>
      <c r="G55" s="27">
        <f t="shared" si="0"/>
        <v>2.7</v>
      </c>
      <c r="H55" s="27">
        <f t="shared" si="1"/>
        <v>10.8</v>
      </c>
      <c r="I55" s="27">
        <f t="shared" si="2"/>
        <v>4.050000000000001</v>
      </c>
      <c r="J55" s="27">
        <f t="shared" si="3"/>
        <v>4.050000000000001</v>
      </c>
      <c r="K55" s="27">
        <f t="shared" si="4"/>
        <v>5.4</v>
      </c>
    </row>
    <row r="56" spans="1:11" ht="15.75">
      <c r="A56" s="1">
        <v>49</v>
      </c>
      <c r="B56" s="66"/>
      <c r="C56" s="5" t="s">
        <v>54</v>
      </c>
      <c r="D56" s="1">
        <v>27</v>
      </c>
      <c r="E56" s="17">
        <v>1057</v>
      </c>
      <c r="F56" s="14">
        <v>0</v>
      </c>
      <c r="G56" s="27">
        <f t="shared" si="0"/>
        <v>0</v>
      </c>
      <c r="H56" s="27">
        <f t="shared" si="1"/>
        <v>0</v>
      </c>
      <c r="I56" s="27">
        <f t="shared" si="2"/>
        <v>0</v>
      </c>
      <c r="J56" s="27">
        <f t="shared" si="3"/>
        <v>0</v>
      </c>
      <c r="K56" s="27">
        <f t="shared" si="4"/>
        <v>0</v>
      </c>
    </row>
    <row r="57" spans="1:11" ht="15.75">
      <c r="A57" s="1">
        <v>50</v>
      </c>
      <c r="B57" s="66"/>
      <c r="C57" s="5" t="s">
        <v>55</v>
      </c>
      <c r="D57" s="1">
        <v>24</v>
      </c>
      <c r="E57" s="17">
        <v>759</v>
      </c>
      <c r="F57" s="14">
        <v>0</v>
      </c>
      <c r="G57" s="27">
        <f t="shared" si="0"/>
        <v>0</v>
      </c>
      <c r="H57" s="27">
        <f t="shared" si="1"/>
        <v>0</v>
      </c>
      <c r="I57" s="27">
        <f t="shared" si="2"/>
        <v>0</v>
      </c>
      <c r="J57" s="27">
        <f t="shared" si="3"/>
        <v>0</v>
      </c>
      <c r="K57" s="27">
        <f t="shared" si="4"/>
        <v>0</v>
      </c>
    </row>
    <row r="58" spans="1:11" ht="15.75">
      <c r="A58" s="1">
        <v>51</v>
      </c>
      <c r="B58" s="66"/>
      <c r="C58" s="5" t="s">
        <v>56</v>
      </c>
      <c r="D58" s="1">
        <v>45</v>
      </c>
      <c r="E58" s="17">
        <v>2406</v>
      </c>
      <c r="F58" s="14">
        <v>28</v>
      </c>
      <c r="G58" s="27">
        <f t="shared" si="0"/>
        <v>2.8000000000000003</v>
      </c>
      <c r="H58" s="27">
        <f t="shared" si="1"/>
        <v>11.200000000000001</v>
      </c>
      <c r="I58" s="27">
        <f t="shared" si="2"/>
        <v>4.2</v>
      </c>
      <c r="J58" s="27">
        <f t="shared" si="3"/>
        <v>4.2</v>
      </c>
      <c r="K58" s="27">
        <f t="shared" si="4"/>
        <v>5.6000000000000005</v>
      </c>
    </row>
    <row r="59" spans="1:11" ht="15.75">
      <c r="A59" s="1">
        <v>52</v>
      </c>
      <c r="B59" s="66"/>
      <c r="C59" s="5" t="s">
        <v>57</v>
      </c>
      <c r="D59" s="1">
        <v>34</v>
      </c>
      <c r="E59" s="17">
        <v>948</v>
      </c>
      <c r="F59" s="14">
        <v>42</v>
      </c>
      <c r="G59" s="27">
        <f t="shared" si="0"/>
        <v>4.2</v>
      </c>
      <c r="H59" s="27">
        <f t="shared" si="1"/>
        <v>16.8</v>
      </c>
      <c r="I59" s="27">
        <f t="shared" si="2"/>
        <v>6.3</v>
      </c>
      <c r="J59" s="27">
        <f t="shared" si="3"/>
        <v>6.3</v>
      </c>
      <c r="K59" s="27">
        <f t="shared" si="4"/>
        <v>8.4</v>
      </c>
    </row>
    <row r="60" spans="1:11" ht="15.75">
      <c r="A60" s="1">
        <v>53</v>
      </c>
      <c r="B60" s="66"/>
      <c r="C60" s="5" t="s">
        <v>58</v>
      </c>
      <c r="D60" s="1">
        <v>31</v>
      </c>
      <c r="E60" s="19">
        <v>899</v>
      </c>
      <c r="F60" s="14">
        <v>1</v>
      </c>
      <c r="G60" s="27">
        <f t="shared" si="0"/>
        <v>0.1</v>
      </c>
      <c r="H60" s="27">
        <f t="shared" si="1"/>
        <v>0.4</v>
      </c>
      <c r="I60" s="27">
        <f t="shared" si="2"/>
        <v>0.15</v>
      </c>
      <c r="J60" s="27">
        <f t="shared" si="3"/>
        <v>0.15</v>
      </c>
      <c r="K60" s="27">
        <f t="shared" si="4"/>
        <v>0.2</v>
      </c>
    </row>
    <row r="61" spans="1:11" ht="15.75">
      <c r="A61" s="1">
        <v>54</v>
      </c>
      <c r="B61" s="66"/>
      <c r="C61" s="5" t="s">
        <v>59</v>
      </c>
      <c r="D61" s="1">
        <v>19</v>
      </c>
      <c r="E61" s="17">
        <v>816</v>
      </c>
      <c r="F61" s="14">
        <v>9</v>
      </c>
      <c r="G61" s="27">
        <f t="shared" si="0"/>
        <v>0.8999999999999999</v>
      </c>
      <c r="H61" s="27">
        <f t="shared" si="1"/>
        <v>3.5999999999999996</v>
      </c>
      <c r="I61" s="27">
        <f t="shared" si="2"/>
        <v>1.3499999999999999</v>
      </c>
      <c r="J61" s="27">
        <f t="shared" si="3"/>
        <v>1.3499999999999999</v>
      </c>
      <c r="K61" s="27">
        <f t="shared" si="4"/>
        <v>1.7999999999999998</v>
      </c>
    </row>
    <row r="62" spans="1:11" s="44" customFormat="1" ht="15.75">
      <c r="A62" s="6"/>
      <c r="B62" s="7" t="s">
        <v>0</v>
      </c>
      <c r="C62" s="9"/>
      <c r="D62" s="6">
        <f>SUM(D49:D61)</f>
        <v>563</v>
      </c>
      <c r="E62" s="6">
        <v>21781</v>
      </c>
      <c r="F62" s="43">
        <f>SUM(F49:F61)</f>
        <v>305</v>
      </c>
      <c r="G62" s="56">
        <f t="shared" si="0"/>
        <v>30.5</v>
      </c>
      <c r="H62" s="56">
        <f t="shared" si="1"/>
        <v>122</v>
      </c>
      <c r="I62" s="56">
        <f t="shared" si="2"/>
        <v>45.75</v>
      </c>
      <c r="J62" s="56">
        <f t="shared" si="3"/>
        <v>45.75</v>
      </c>
      <c r="K62" s="56">
        <f t="shared" si="4"/>
        <v>61</v>
      </c>
    </row>
    <row r="63" spans="1:11" ht="15.75">
      <c r="A63" s="1">
        <v>55</v>
      </c>
      <c r="B63" s="63" t="s">
        <v>60</v>
      </c>
      <c r="C63" s="4" t="s">
        <v>122</v>
      </c>
      <c r="D63" s="1">
        <v>111</v>
      </c>
      <c r="E63" s="19">
        <v>11816</v>
      </c>
      <c r="F63" s="14">
        <v>355</v>
      </c>
      <c r="G63" s="27">
        <f t="shared" si="0"/>
        <v>35.5</v>
      </c>
      <c r="H63" s="27">
        <f t="shared" si="1"/>
        <v>142</v>
      </c>
      <c r="I63" s="27">
        <f t="shared" si="2"/>
        <v>53.25</v>
      </c>
      <c r="J63" s="27">
        <f t="shared" si="3"/>
        <v>53.25</v>
      </c>
      <c r="K63" s="27">
        <f t="shared" si="4"/>
        <v>71</v>
      </c>
    </row>
    <row r="64" spans="1:11" ht="15.75">
      <c r="A64" s="1">
        <v>56</v>
      </c>
      <c r="B64" s="64"/>
      <c r="C64" s="5" t="s">
        <v>61</v>
      </c>
      <c r="D64" s="1">
        <v>48</v>
      </c>
      <c r="E64" s="17">
        <v>1657</v>
      </c>
      <c r="F64" s="14">
        <v>41</v>
      </c>
      <c r="G64" s="27">
        <f t="shared" si="0"/>
        <v>4.1</v>
      </c>
      <c r="H64" s="27">
        <f t="shared" si="1"/>
        <v>16.4</v>
      </c>
      <c r="I64" s="27">
        <f t="shared" si="2"/>
        <v>6.1499999999999995</v>
      </c>
      <c r="J64" s="27">
        <f t="shared" si="3"/>
        <v>6.1499999999999995</v>
      </c>
      <c r="K64" s="27">
        <f t="shared" si="4"/>
        <v>8.2</v>
      </c>
    </row>
    <row r="65" spans="1:11" ht="15.75">
      <c r="A65" s="1">
        <v>57</v>
      </c>
      <c r="B65" s="64"/>
      <c r="C65" s="5" t="s">
        <v>62</v>
      </c>
      <c r="D65" s="1">
        <v>23</v>
      </c>
      <c r="E65" s="17">
        <v>870</v>
      </c>
      <c r="F65" s="14">
        <v>1</v>
      </c>
      <c r="G65" s="27">
        <f t="shared" si="0"/>
        <v>0.1</v>
      </c>
      <c r="H65" s="27">
        <f t="shared" si="1"/>
        <v>0.4</v>
      </c>
      <c r="I65" s="27">
        <f t="shared" si="2"/>
        <v>0.15</v>
      </c>
      <c r="J65" s="27">
        <f t="shared" si="3"/>
        <v>0.15</v>
      </c>
      <c r="K65" s="27">
        <f t="shared" si="4"/>
        <v>0.2</v>
      </c>
    </row>
    <row r="66" spans="1:11" ht="15.75">
      <c r="A66" s="1">
        <v>58</v>
      </c>
      <c r="B66" s="64"/>
      <c r="C66" s="5" t="s">
        <v>63</v>
      </c>
      <c r="D66" s="1">
        <v>88</v>
      </c>
      <c r="E66" s="17">
        <v>3203</v>
      </c>
      <c r="F66" s="14">
        <v>117</v>
      </c>
      <c r="G66" s="27">
        <f t="shared" si="0"/>
        <v>11.7</v>
      </c>
      <c r="H66" s="27">
        <f t="shared" si="1"/>
        <v>46.8</v>
      </c>
      <c r="I66" s="27">
        <f t="shared" si="2"/>
        <v>17.549999999999997</v>
      </c>
      <c r="J66" s="27">
        <f t="shared" si="3"/>
        <v>17.549999999999997</v>
      </c>
      <c r="K66" s="27">
        <f t="shared" si="4"/>
        <v>23.4</v>
      </c>
    </row>
    <row r="67" spans="1:11" ht="15.75">
      <c r="A67" s="1">
        <v>59</v>
      </c>
      <c r="B67" s="64"/>
      <c r="C67" s="5" t="s">
        <v>64</v>
      </c>
      <c r="D67" s="1">
        <v>28</v>
      </c>
      <c r="E67" s="17">
        <v>806</v>
      </c>
      <c r="F67" s="14">
        <v>0</v>
      </c>
      <c r="G67" s="27">
        <f t="shared" si="0"/>
        <v>0</v>
      </c>
      <c r="H67" s="27">
        <f t="shared" si="1"/>
        <v>0</v>
      </c>
      <c r="I67" s="27">
        <f t="shared" si="2"/>
        <v>0</v>
      </c>
      <c r="J67" s="27">
        <f t="shared" si="3"/>
        <v>0</v>
      </c>
      <c r="K67" s="27">
        <f t="shared" si="4"/>
        <v>0</v>
      </c>
    </row>
    <row r="68" spans="1:11" ht="15.75">
      <c r="A68" s="1">
        <v>60</v>
      </c>
      <c r="B68" s="64"/>
      <c r="C68" s="5" t="s">
        <v>65</v>
      </c>
      <c r="D68" s="1">
        <v>28</v>
      </c>
      <c r="E68" s="17">
        <v>571</v>
      </c>
      <c r="F68" s="14">
        <v>2</v>
      </c>
      <c r="G68" s="27">
        <f t="shared" si="0"/>
        <v>0.2</v>
      </c>
      <c r="H68" s="27">
        <f t="shared" si="1"/>
        <v>0.8</v>
      </c>
      <c r="I68" s="27">
        <f t="shared" si="2"/>
        <v>0.3</v>
      </c>
      <c r="J68" s="27">
        <f t="shared" si="3"/>
        <v>0.3</v>
      </c>
      <c r="K68" s="27">
        <f t="shared" si="4"/>
        <v>0.4</v>
      </c>
    </row>
    <row r="69" spans="1:11" ht="15.75">
      <c r="A69" s="1">
        <v>61</v>
      </c>
      <c r="B69" s="64"/>
      <c r="C69" s="5" t="s">
        <v>66</v>
      </c>
      <c r="D69" s="1">
        <v>24</v>
      </c>
      <c r="E69" s="19">
        <v>630</v>
      </c>
      <c r="F69" s="14">
        <v>1</v>
      </c>
      <c r="G69" s="27">
        <f aca="true" t="shared" si="5" ref="G69:G127">F69/100*10</f>
        <v>0.1</v>
      </c>
      <c r="H69" s="27">
        <f aca="true" t="shared" si="6" ref="H69:H127">F69/100*40</f>
        <v>0.4</v>
      </c>
      <c r="I69" s="27">
        <f>F69/100*15</f>
        <v>0.15</v>
      </c>
      <c r="J69" s="27">
        <f>F69/100*15</f>
        <v>0.15</v>
      </c>
      <c r="K69" s="27">
        <f>F69/100*20</f>
        <v>0.2</v>
      </c>
    </row>
    <row r="70" spans="1:11" ht="15.75">
      <c r="A70" s="1">
        <v>62</v>
      </c>
      <c r="B70" s="64"/>
      <c r="C70" s="5" t="s">
        <v>67</v>
      </c>
      <c r="D70" s="1">
        <v>42</v>
      </c>
      <c r="E70" s="19">
        <v>727</v>
      </c>
      <c r="F70" s="14">
        <v>0</v>
      </c>
      <c r="G70" s="27">
        <f t="shared" si="5"/>
        <v>0</v>
      </c>
      <c r="H70" s="27">
        <f t="shared" si="6"/>
        <v>0</v>
      </c>
      <c r="I70" s="27">
        <f>F70/100*15</f>
        <v>0</v>
      </c>
      <c r="J70" s="27">
        <f>F70/100*15</f>
        <v>0</v>
      </c>
      <c r="K70" s="27">
        <f>F70/100*20</f>
        <v>0</v>
      </c>
    </row>
    <row r="71" spans="1:11" ht="15.75">
      <c r="A71" s="1">
        <v>63</v>
      </c>
      <c r="B71" s="65"/>
      <c r="C71" s="5" t="s">
        <v>68</v>
      </c>
      <c r="D71" s="1">
        <v>24</v>
      </c>
      <c r="E71" s="19">
        <v>564</v>
      </c>
      <c r="F71" s="14">
        <v>2</v>
      </c>
      <c r="G71" s="27">
        <f t="shared" si="5"/>
        <v>0.2</v>
      </c>
      <c r="H71" s="27">
        <f t="shared" si="6"/>
        <v>0.8</v>
      </c>
      <c r="I71" s="27">
        <f>F71/100*15</f>
        <v>0.3</v>
      </c>
      <c r="J71" s="27">
        <f>F71/100*15</f>
        <v>0.3</v>
      </c>
      <c r="K71" s="27">
        <f>F71/100*20</f>
        <v>0.4</v>
      </c>
    </row>
    <row r="72" spans="1:11" s="44" customFormat="1" ht="15.75">
      <c r="A72" s="6"/>
      <c r="B72" s="7" t="s">
        <v>0</v>
      </c>
      <c r="C72" s="9"/>
      <c r="D72" s="6">
        <f>SUM(D64:D71)</f>
        <v>305</v>
      </c>
      <c r="E72" s="6">
        <v>20844</v>
      </c>
      <c r="F72" s="43">
        <f>SUM(F64:F71)</f>
        <v>164</v>
      </c>
      <c r="G72" s="56">
        <f t="shared" si="5"/>
        <v>16.4</v>
      </c>
      <c r="H72" s="56">
        <f t="shared" si="6"/>
        <v>65.6</v>
      </c>
      <c r="I72" s="56">
        <f>F72/100*15</f>
        <v>24.599999999999998</v>
      </c>
      <c r="J72" s="56">
        <f>F72/100*15</f>
        <v>24.599999999999998</v>
      </c>
      <c r="K72" s="56">
        <f>F72/100*20</f>
        <v>32.8</v>
      </c>
    </row>
    <row r="73" spans="1:11" ht="15.75">
      <c r="A73" s="1">
        <v>64</v>
      </c>
      <c r="B73" s="66" t="s">
        <v>69</v>
      </c>
      <c r="C73" s="5" t="s">
        <v>70</v>
      </c>
      <c r="D73" s="1">
        <v>61</v>
      </c>
      <c r="E73" s="19">
        <v>2665</v>
      </c>
      <c r="F73" s="14">
        <v>50</v>
      </c>
      <c r="G73" s="27">
        <f t="shared" si="5"/>
        <v>5</v>
      </c>
      <c r="H73" s="27">
        <f t="shared" si="6"/>
        <v>20</v>
      </c>
      <c r="I73" s="27">
        <f aca="true" t="shared" si="7" ref="I73:I127">F73/100*15</f>
        <v>7.5</v>
      </c>
      <c r="J73" s="27">
        <f aca="true" t="shared" si="8" ref="J73:J127">F73/100*15</f>
        <v>7.5</v>
      </c>
      <c r="K73" s="27">
        <f aca="true" t="shared" si="9" ref="K73:K127">F73/100*20</f>
        <v>10</v>
      </c>
    </row>
    <row r="74" spans="1:11" ht="15.75">
      <c r="A74" s="1">
        <v>65</v>
      </c>
      <c r="B74" s="66"/>
      <c r="C74" s="5" t="s">
        <v>71</v>
      </c>
      <c r="D74" s="1">
        <v>106</v>
      </c>
      <c r="E74" s="3">
        <v>6972</v>
      </c>
      <c r="F74" s="14">
        <v>17</v>
      </c>
      <c r="G74" s="27">
        <f t="shared" si="5"/>
        <v>1.7000000000000002</v>
      </c>
      <c r="H74" s="27">
        <f t="shared" si="6"/>
        <v>6.800000000000001</v>
      </c>
      <c r="I74" s="27">
        <f t="shared" si="7"/>
        <v>2.5500000000000003</v>
      </c>
      <c r="J74" s="27">
        <f t="shared" si="8"/>
        <v>2.5500000000000003</v>
      </c>
      <c r="K74" s="27">
        <f t="shared" si="9"/>
        <v>3.4000000000000004</v>
      </c>
    </row>
    <row r="75" spans="1:11" ht="15.75">
      <c r="A75" s="1">
        <v>66</v>
      </c>
      <c r="B75" s="66"/>
      <c r="C75" s="5" t="s">
        <v>72</v>
      </c>
      <c r="D75" s="1">
        <v>69</v>
      </c>
      <c r="E75" s="17">
        <v>3311</v>
      </c>
      <c r="F75" s="14">
        <v>16</v>
      </c>
      <c r="G75" s="27">
        <f t="shared" si="5"/>
        <v>1.6</v>
      </c>
      <c r="H75" s="27">
        <f t="shared" si="6"/>
        <v>6.4</v>
      </c>
      <c r="I75" s="27">
        <f t="shared" si="7"/>
        <v>2.4</v>
      </c>
      <c r="J75" s="27">
        <f t="shared" si="8"/>
        <v>2.4</v>
      </c>
      <c r="K75" s="27">
        <f t="shared" si="9"/>
        <v>3.2</v>
      </c>
    </row>
    <row r="76" spans="1:11" ht="15.75">
      <c r="A76" s="1">
        <v>67</v>
      </c>
      <c r="B76" s="66"/>
      <c r="C76" s="5" t="s">
        <v>73</v>
      </c>
      <c r="D76" s="1">
        <v>43</v>
      </c>
      <c r="E76" s="17">
        <v>1884</v>
      </c>
      <c r="F76" s="14">
        <v>0</v>
      </c>
      <c r="G76" s="27">
        <f t="shared" si="5"/>
        <v>0</v>
      </c>
      <c r="H76" s="27">
        <f t="shared" si="6"/>
        <v>0</v>
      </c>
      <c r="I76" s="27">
        <f t="shared" si="7"/>
        <v>0</v>
      </c>
      <c r="J76" s="27">
        <f t="shared" si="8"/>
        <v>0</v>
      </c>
      <c r="K76" s="27">
        <f t="shared" si="9"/>
        <v>0</v>
      </c>
    </row>
    <row r="77" spans="1:11" ht="15.75">
      <c r="A77" s="1">
        <v>68</v>
      </c>
      <c r="B77" s="66"/>
      <c r="C77" s="5" t="s">
        <v>74</v>
      </c>
      <c r="D77" s="1">
        <v>23</v>
      </c>
      <c r="E77" s="17">
        <v>937</v>
      </c>
      <c r="F77" s="14">
        <v>225</v>
      </c>
      <c r="G77" s="27">
        <f t="shared" si="5"/>
        <v>22.5</v>
      </c>
      <c r="H77" s="27">
        <f t="shared" si="6"/>
        <v>90</v>
      </c>
      <c r="I77" s="27">
        <f t="shared" si="7"/>
        <v>33.75</v>
      </c>
      <c r="J77" s="27">
        <f t="shared" si="8"/>
        <v>33.75</v>
      </c>
      <c r="K77" s="27">
        <f t="shared" si="9"/>
        <v>45</v>
      </c>
    </row>
    <row r="78" spans="1:11" ht="15.75">
      <c r="A78" s="1">
        <v>69</v>
      </c>
      <c r="B78" s="66"/>
      <c r="C78" s="5" t="s">
        <v>75</v>
      </c>
      <c r="D78" s="1">
        <v>23</v>
      </c>
      <c r="E78" s="17">
        <v>427</v>
      </c>
      <c r="F78" s="14">
        <v>3</v>
      </c>
      <c r="G78" s="27">
        <f t="shared" si="5"/>
        <v>0.3</v>
      </c>
      <c r="H78" s="27">
        <f t="shared" si="6"/>
        <v>1.2</v>
      </c>
      <c r="I78" s="27">
        <f t="shared" si="7"/>
        <v>0.44999999999999996</v>
      </c>
      <c r="J78" s="27">
        <f t="shared" si="8"/>
        <v>0.44999999999999996</v>
      </c>
      <c r="K78" s="27">
        <f t="shared" si="9"/>
        <v>0.6</v>
      </c>
    </row>
    <row r="79" spans="1:11" ht="15.75">
      <c r="A79" s="1">
        <v>70</v>
      </c>
      <c r="B79" s="66"/>
      <c r="C79" s="5" t="s">
        <v>76</v>
      </c>
      <c r="D79" s="1">
        <v>27</v>
      </c>
      <c r="E79" s="19">
        <v>667</v>
      </c>
      <c r="F79" s="14">
        <v>4</v>
      </c>
      <c r="G79" s="27">
        <f t="shared" si="5"/>
        <v>0.4</v>
      </c>
      <c r="H79" s="27">
        <f t="shared" si="6"/>
        <v>1.6</v>
      </c>
      <c r="I79" s="27">
        <f t="shared" si="7"/>
        <v>0.6</v>
      </c>
      <c r="J79" s="27">
        <f t="shared" si="8"/>
        <v>0.6</v>
      </c>
      <c r="K79" s="27">
        <f t="shared" si="9"/>
        <v>0.8</v>
      </c>
    </row>
    <row r="80" spans="1:11" ht="15.75">
      <c r="A80" s="1">
        <v>71</v>
      </c>
      <c r="B80" s="66"/>
      <c r="C80" s="5" t="s">
        <v>77</v>
      </c>
      <c r="D80" s="1">
        <v>47</v>
      </c>
      <c r="E80" s="3">
        <v>723</v>
      </c>
      <c r="F80" s="14">
        <v>12</v>
      </c>
      <c r="G80" s="27">
        <f t="shared" si="5"/>
        <v>1.2</v>
      </c>
      <c r="H80" s="27">
        <f t="shared" si="6"/>
        <v>4.8</v>
      </c>
      <c r="I80" s="27">
        <f t="shared" si="7"/>
        <v>1.7999999999999998</v>
      </c>
      <c r="J80" s="27">
        <f t="shared" si="8"/>
        <v>1.7999999999999998</v>
      </c>
      <c r="K80" s="27">
        <f t="shared" si="9"/>
        <v>2.4</v>
      </c>
    </row>
    <row r="81" spans="1:11" ht="15.75">
      <c r="A81" s="1">
        <v>72</v>
      </c>
      <c r="B81" s="66"/>
      <c r="C81" s="5" t="s">
        <v>78</v>
      </c>
      <c r="D81" s="1">
        <v>25</v>
      </c>
      <c r="E81" s="3">
        <v>1026</v>
      </c>
      <c r="F81" s="14">
        <v>0</v>
      </c>
      <c r="G81" s="27">
        <f t="shared" si="5"/>
        <v>0</v>
      </c>
      <c r="H81" s="27">
        <f t="shared" si="6"/>
        <v>0</v>
      </c>
      <c r="I81" s="27">
        <f t="shared" si="7"/>
        <v>0</v>
      </c>
      <c r="J81" s="27">
        <f t="shared" si="8"/>
        <v>0</v>
      </c>
      <c r="K81" s="27">
        <f t="shared" si="9"/>
        <v>0</v>
      </c>
    </row>
    <row r="82" spans="1:11" s="44" customFormat="1" ht="15.75">
      <c r="A82" s="6"/>
      <c r="B82" s="7" t="s">
        <v>0</v>
      </c>
      <c r="C82" s="9"/>
      <c r="D82" s="6">
        <f>SUM(D73:D81)</f>
        <v>424</v>
      </c>
      <c r="E82" s="6">
        <v>18563</v>
      </c>
      <c r="F82" s="43">
        <f>SUM(F73:F81)</f>
        <v>327</v>
      </c>
      <c r="G82" s="56">
        <f t="shared" si="5"/>
        <v>32.7</v>
      </c>
      <c r="H82" s="56">
        <f t="shared" si="6"/>
        <v>130.8</v>
      </c>
      <c r="I82" s="56">
        <f t="shared" si="7"/>
        <v>49.05</v>
      </c>
      <c r="J82" s="56">
        <f t="shared" si="8"/>
        <v>49.05</v>
      </c>
      <c r="K82" s="56">
        <f t="shared" si="9"/>
        <v>65.4</v>
      </c>
    </row>
    <row r="83" spans="1:11" ht="15.75">
      <c r="A83" s="1">
        <v>73</v>
      </c>
      <c r="B83" s="66" t="s">
        <v>79</v>
      </c>
      <c r="C83" s="5" t="s">
        <v>80</v>
      </c>
      <c r="D83" s="1">
        <v>28</v>
      </c>
      <c r="E83" s="17">
        <v>909</v>
      </c>
      <c r="F83" s="14">
        <v>4</v>
      </c>
      <c r="G83" s="27">
        <f t="shared" si="5"/>
        <v>0.4</v>
      </c>
      <c r="H83" s="27">
        <f t="shared" si="6"/>
        <v>1.6</v>
      </c>
      <c r="I83" s="27">
        <f t="shared" si="7"/>
        <v>0.6</v>
      </c>
      <c r="J83" s="27">
        <f t="shared" si="8"/>
        <v>0.6</v>
      </c>
      <c r="K83" s="27">
        <f t="shared" si="9"/>
        <v>0.8</v>
      </c>
    </row>
    <row r="84" spans="1:11" ht="15.75">
      <c r="A84" s="1">
        <v>74</v>
      </c>
      <c r="B84" s="66"/>
      <c r="C84" s="5" t="s">
        <v>81</v>
      </c>
      <c r="D84" s="1">
        <v>28</v>
      </c>
      <c r="E84" s="17">
        <v>1511</v>
      </c>
      <c r="F84" s="14">
        <v>63</v>
      </c>
      <c r="G84" s="27">
        <f t="shared" si="5"/>
        <v>6.3</v>
      </c>
      <c r="H84" s="27">
        <f t="shared" si="6"/>
        <v>25.2</v>
      </c>
      <c r="I84" s="27">
        <f t="shared" si="7"/>
        <v>9.45</v>
      </c>
      <c r="J84" s="27">
        <f t="shared" si="8"/>
        <v>9.45</v>
      </c>
      <c r="K84" s="27">
        <f t="shared" si="9"/>
        <v>12.6</v>
      </c>
    </row>
    <row r="85" spans="1:11" ht="15.75">
      <c r="A85" s="1">
        <v>75</v>
      </c>
      <c r="B85" s="66"/>
      <c r="C85" s="5" t="s">
        <v>82</v>
      </c>
      <c r="D85" s="1">
        <v>210</v>
      </c>
      <c r="E85" s="19">
        <v>5867</v>
      </c>
      <c r="F85" s="14">
        <v>325</v>
      </c>
      <c r="G85" s="27">
        <f t="shared" si="5"/>
        <v>32.5</v>
      </c>
      <c r="H85" s="27">
        <f t="shared" si="6"/>
        <v>130</v>
      </c>
      <c r="I85" s="27">
        <f t="shared" si="7"/>
        <v>48.75</v>
      </c>
      <c r="J85" s="27">
        <f t="shared" si="8"/>
        <v>48.75</v>
      </c>
      <c r="K85" s="27">
        <f t="shared" si="9"/>
        <v>65</v>
      </c>
    </row>
    <row r="86" spans="1:11" ht="15.75">
      <c r="A86" s="1">
        <v>76</v>
      </c>
      <c r="B86" s="66"/>
      <c r="C86" s="5" t="s">
        <v>83</v>
      </c>
      <c r="D86" s="1">
        <v>40</v>
      </c>
      <c r="E86" s="19">
        <v>941</v>
      </c>
      <c r="F86" s="14">
        <v>14</v>
      </c>
      <c r="G86" s="27">
        <f t="shared" si="5"/>
        <v>1.4000000000000001</v>
      </c>
      <c r="H86" s="27">
        <f t="shared" si="6"/>
        <v>5.6000000000000005</v>
      </c>
      <c r="I86" s="27">
        <f t="shared" si="7"/>
        <v>2.1</v>
      </c>
      <c r="J86" s="27">
        <f t="shared" si="8"/>
        <v>2.1</v>
      </c>
      <c r="K86" s="27">
        <f t="shared" si="9"/>
        <v>2.8000000000000003</v>
      </c>
    </row>
    <row r="87" spans="1:11" ht="15.75">
      <c r="A87" s="1">
        <v>77</v>
      </c>
      <c r="B87" s="66"/>
      <c r="C87" s="5" t="s">
        <v>84</v>
      </c>
      <c r="D87" s="1">
        <v>25</v>
      </c>
      <c r="E87" s="19">
        <v>618</v>
      </c>
      <c r="F87" s="14">
        <v>0</v>
      </c>
      <c r="G87" s="27">
        <f t="shared" si="5"/>
        <v>0</v>
      </c>
      <c r="H87" s="27">
        <f t="shared" si="6"/>
        <v>0</v>
      </c>
      <c r="I87" s="27">
        <f t="shared" si="7"/>
        <v>0</v>
      </c>
      <c r="J87" s="27">
        <f t="shared" si="8"/>
        <v>0</v>
      </c>
      <c r="K87" s="27">
        <f t="shared" si="9"/>
        <v>0</v>
      </c>
    </row>
    <row r="88" spans="1:11" ht="15.75">
      <c r="A88" s="1">
        <v>78</v>
      </c>
      <c r="B88" s="66"/>
      <c r="C88" s="5" t="s">
        <v>85</v>
      </c>
      <c r="D88" s="1">
        <v>31</v>
      </c>
      <c r="E88" s="19">
        <v>470</v>
      </c>
      <c r="F88" s="14">
        <v>0</v>
      </c>
      <c r="G88" s="27">
        <f t="shared" si="5"/>
        <v>0</v>
      </c>
      <c r="H88" s="27">
        <f t="shared" si="6"/>
        <v>0</v>
      </c>
      <c r="I88" s="27">
        <f t="shared" si="7"/>
        <v>0</v>
      </c>
      <c r="J88" s="27">
        <f t="shared" si="8"/>
        <v>0</v>
      </c>
      <c r="K88" s="27">
        <f t="shared" si="9"/>
        <v>0</v>
      </c>
    </row>
    <row r="89" spans="1:11" ht="15.75">
      <c r="A89" s="1">
        <v>79</v>
      </c>
      <c r="B89" s="66"/>
      <c r="C89" s="5" t="s">
        <v>86</v>
      </c>
      <c r="D89" s="1">
        <v>12</v>
      </c>
      <c r="E89" s="3">
        <v>410</v>
      </c>
      <c r="F89" s="14">
        <v>0</v>
      </c>
      <c r="G89" s="27">
        <f t="shared" si="5"/>
        <v>0</v>
      </c>
      <c r="H89" s="27">
        <f t="shared" si="6"/>
        <v>0</v>
      </c>
      <c r="I89" s="27">
        <f t="shared" si="7"/>
        <v>0</v>
      </c>
      <c r="J89" s="27">
        <f t="shared" si="8"/>
        <v>0</v>
      </c>
      <c r="K89" s="27">
        <f t="shared" si="9"/>
        <v>0</v>
      </c>
    </row>
    <row r="90" spans="1:11" s="44" customFormat="1" ht="15.75">
      <c r="A90" s="6"/>
      <c r="B90" s="7" t="s">
        <v>0</v>
      </c>
      <c r="C90" s="9"/>
      <c r="D90" s="6">
        <f>SUM(D83:D89)</f>
        <v>374</v>
      </c>
      <c r="E90" s="6">
        <v>10726</v>
      </c>
      <c r="F90" s="43">
        <f>SUM(F83:F89)</f>
        <v>406</v>
      </c>
      <c r="G90" s="56">
        <f t="shared" si="5"/>
        <v>40.599999999999994</v>
      </c>
      <c r="H90" s="56">
        <f t="shared" si="6"/>
        <v>162.39999999999998</v>
      </c>
      <c r="I90" s="56">
        <f t="shared" si="7"/>
        <v>60.89999999999999</v>
      </c>
      <c r="J90" s="56">
        <f t="shared" si="8"/>
        <v>60.89999999999999</v>
      </c>
      <c r="K90" s="56">
        <f t="shared" si="9"/>
        <v>81.19999999999999</v>
      </c>
    </row>
    <row r="91" spans="1:11" ht="15.75">
      <c r="A91" s="1">
        <v>80</v>
      </c>
      <c r="B91" s="66" t="s">
        <v>87</v>
      </c>
      <c r="C91" s="5" t="s">
        <v>88</v>
      </c>
      <c r="D91" s="1">
        <v>50</v>
      </c>
      <c r="E91" s="17">
        <v>1312</v>
      </c>
      <c r="F91" s="14">
        <v>63</v>
      </c>
      <c r="G91" s="27">
        <f t="shared" si="5"/>
        <v>6.3</v>
      </c>
      <c r="H91" s="27">
        <f t="shared" si="6"/>
        <v>25.2</v>
      </c>
      <c r="I91" s="27">
        <f t="shared" si="7"/>
        <v>9.45</v>
      </c>
      <c r="J91" s="27">
        <f t="shared" si="8"/>
        <v>9.45</v>
      </c>
      <c r="K91" s="27">
        <f t="shared" si="9"/>
        <v>12.6</v>
      </c>
    </row>
    <row r="92" spans="1:11" ht="15.75">
      <c r="A92" s="1">
        <v>81</v>
      </c>
      <c r="B92" s="66"/>
      <c r="C92" s="5" t="s">
        <v>89</v>
      </c>
      <c r="D92" s="1">
        <v>29</v>
      </c>
      <c r="E92" s="17">
        <v>1018</v>
      </c>
      <c r="F92" s="14">
        <v>18</v>
      </c>
      <c r="G92" s="27">
        <f t="shared" si="5"/>
        <v>1.7999999999999998</v>
      </c>
      <c r="H92" s="27">
        <f t="shared" si="6"/>
        <v>7.199999999999999</v>
      </c>
      <c r="I92" s="27">
        <f t="shared" si="7"/>
        <v>2.6999999999999997</v>
      </c>
      <c r="J92" s="27">
        <f t="shared" si="8"/>
        <v>2.6999999999999997</v>
      </c>
      <c r="K92" s="27">
        <f t="shared" si="9"/>
        <v>3.5999999999999996</v>
      </c>
    </row>
    <row r="93" spans="1:11" ht="15.75">
      <c r="A93" s="1">
        <v>82</v>
      </c>
      <c r="B93" s="66"/>
      <c r="C93" s="5" t="s">
        <v>90</v>
      </c>
      <c r="D93" s="1">
        <v>32</v>
      </c>
      <c r="E93" s="17">
        <v>1124</v>
      </c>
      <c r="F93" s="14">
        <v>84</v>
      </c>
      <c r="G93" s="27">
        <f t="shared" si="5"/>
        <v>8.4</v>
      </c>
      <c r="H93" s="27">
        <f t="shared" si="6"/>
        <v>33.6</v>
      </c>
      <c r="I93" s="27">
        <f t="shared" si="7"/>
        <v>12.6</v>
      </c>
      <c r="J93" s="27">
        <f t="shared" si="8"/>
        <v>12.6</v>
      </c>
      <c r="K93" s="27">
        <f t="shared" si="9"/>
        <v>16.8</v>
      </c>
    </row>
    <row r="94" spans="1:11" ht="15.75">
      <c r="A94" s="1">
        <v>83</v>
      </c>
      <c r="B94" s="66"/>
      <c r="C94" s="5" t="s">
        <v>91</v>
      </c>
      <c r="D94" s="1">
        <v>95</v>
      </c>
      <c r="E94" s="17">
        <v>3200</v>
      </c>
      <c r="F94" s="14">
        <v>78</v>
      </c>
      <c r="G94" s="27">
        <f t="shared" si="5"/>
        <v>7.800000000000001</v>
      </c>
      <c r="H94" s="27">
        <f t="shared" si="6"/>
        <v>31.200000000000003</v>
      </c>
      <c r="I94" s="27">
        <f t="shared" si="7"/>
        <v>11.700000000000001</v>
      </c>
      <c r="J94" s="27">
        <f t="shared" si="8"/>
        <v>11.700000000000001</v>
      </c>
      <c r="K94" s="27">
        <f t="shared" si="9"/>
        <v>15.600000000000001</v>
      </c>
    </row>
    <row r="95" spans="1:11" ht="15.75">
      <c r="A95" s="1">
        <v>84</v>
      </c>
      <c r="B95" s="66"/>
      <c r="C95" s="5" t="s">
        <v>92</v>
      </c>
      <c r="D95" s="1">
        <v>28</v>
      </c>
      <c r="E95" s="19">
        <v>651</v>
      </c>
      <c r="F95" s="14">
        <v>33</v>
      </c>
      <c r="G95" s="27">
        <f t="shared" si="5"/>
        <v>3.3000000000000003</v>
      </c>
      <c r="H95" s="27">
        <f t="shared" si="6"/>
        <v>13.200000000000001</v>
      </c>
      <c r="I95" s="27">
        <f t="shared" si="7"/>
        <v>4.95</v>
      </c>
      <c r="J95" s="27">
        <f t="shared" si="8"/>
        <v>4.95</v>
      </c>
      <c r="K95" s="27">
        <f t="shared" si="9"/>
        <v>6.6000000000000005</v>
      </c>
    </row>
    <row r="96" spans="1:11" ht="15.75">
      <c r="A96" s="1">
        <v>85</v>
      </c>
      <c r="B96" s="66"/>
      <c r="C96" s="5" t="s">
        <v>93</v>
      </c>
      <c r="D96" s="1">
        <v>20</v>
      </c>
      <c r="E96" s="17">
        <v>391</v>
      </c>
      <c r="F96" s="14">
        <v>0</v>
      </c>
      <c r="G96" s="27">
        <f t="shared" si="5"/>
        <v>0</v>
      </c>
      <c r="H96" s="27">
        <f t="shared" si="6"/>
        <v>0</v>
      </c>
      <c r="I96" s="27">
        <f t="shared" si="7"/>
        <v>0</v>
      </c>
      <c r="J96" s="27">
        <f t="shared" si="8"/>
        <v>0</v>
      </c>
      <c r="K96" s="27">
        <f t="shared" si="9"/>
        <v>0</v>
      </c>
    </row>
    <row r="97" spans="1:11" ht="15.75">
      <c r="A97" s="1">
        <v>86</v>
      </c>
      <c r="B97" s="66"/>
      <c r="C97" s="5" t="s">
        <v>94</v>
      </c>
      <c r="D97" s="1">
        <v>19</v>
      </c>
      <c r="E97" s="17">
        <v>715</v>
      </c>
      <c r="F97" s="14">
        <v>0</v>
      </c>
      <c r="G97" s="27">
        <f t="shared" si="5"/>
        <v>0</v>
      </c>
      <c r="H97" s="27">
        <f t="shared" si="6"/>
        <v>0</v>
      </c>
      <c r="I97" s="27">
        <f t="shared" si="7"/>
        <v>0</v>
      </c>
      <c r="J97" s="27">
        <f t="shared" si="8"/>
        <v>0</v>
      </c>
      <c r="K97" s="27">
        <f t="shared" si="9"/>
        <v>0</v>
      </c>
    </row>
    <row r="98" spans="1:11" ht="15.75">
      <c r="A98" s="1">
        <v>87</v>
      </c>
      <c r="B98" s="66"/>
      <c r="C98" s="5" t="s">
        <v>95</v>
      </c>
      <c r="D98" s="1">
        <v>25</v>
      </c>
      <c r="E98" s="17">
        <v>536</v>
      </c>
      <c r="F98" s="14">
        <v>26</v>
      </c>
      <c r="G98" s="27">
        <f t="shared" si="5"/>
        <v>2.6</v>
      </c>
      <c r="H98" s="27">
        <f t="shared" si="6"/>
        <v>10.4</v>
      </c>
      <c r="I98" s="27">
        <f t="shared" si="7"/>
        <v>3.9000000000000004</v>
      </c>
      <c r="J98" s="27">
        <f t="shared" si="8"/>
        <v>3.9000000000000004</v>
      </c>
      <c r="K98" s="27">
        <f t="shared" si="9"/>
        <v>5.2</v>
      </c>
    </row>
    <row r="99" spans="1:11" s="44" customFormat="1" ht="15.75">
      <c r="A99" s="6"/>
      <c r="B99" s="7" t="s">
        <v>0</v>
      </c>
      <c r="C99" s="9"/>
      <c r="D99" s="6">
        <f>SUM(D91:D98)</f>
        <v>298</v>
      </c>
      <c r="E99" s="45">
        <v>8947</v>
      </c>
      <c r="F99" s="43">
        <f>SUM(F91:F98)</f>
        <v>302</v>
      </c>
      <c r="G99" s="56">
        <f t="shared" si="5"/>
        <v>30.2</v>
      </c>
      <c r="H99" s="56">
        <f t="shared" si="6"/>
        <v>120.8</v>
      </c>
      <c r="I99" s="56">
        <f t="shared" si="7"/>
        <v>45.3</v>
      </c>
      <c r="J99" s="56">
        <f t="shared" si="8"/>
        <v>45.3</v>
      </c>
      <c r="K99" s="56">
        <f t="shared" si="9"/>
        <v>60.4</v>
      </c>
    </row>
    <row r="100" spans="1:11" ht="15.75">
      <c r="A100" s="1">
        <v>88</v>
      </c>
      <c r="B100" s="66" t="s">
        <v>96</v>
      </c>
      <c r="C100" s="5" t="s">
        <v>97</v>
      </c>
      <c r="D100" s="1">
        <v>38</v>
      </c>
      <c r="E100" s="19">
        <v>580</v>
      </c>
      <c r="F100" s="14">
        <v>18</v>
      </c>
      <c r="G100" s="27">
        <f t="shared" si="5"/>
        <v>1.7999999999999998</v>
      </c>
      <c r="H100" s="27">
        <f t="shared" si="6"/>
        <v>7.199999999999999</v>
      </c>
      <c r="I100" s="27">
        <f t="shared" si="7"/>
        <v>2.6999999999999997</v>
      </c>
      <c r="J100" s="27">
        <f t="shared" si="8"/>
        <v>2.6999999999999997</v>
      </c>
      <c r="K100" s="27">
        <f t="shared" si="9"/>
        <v>3.5999999999999996</v>
      </c>
    </row>
    <row r="101" spans="1:11" ht="15.75">
      <c r="A101" s="1">
        <v>89</v>
      </c>
      <c r="B101" s="66"/>
      <c r="C101" s="5" t="s">
        <v>98</v>
      </c>
      <c r="D101" s="1">
        <v>24</v>
      </c>
      <c r="E101" s="19">
        <v>557</v>
      </c>
      <c r="F101" s="14">
        <v>26</v>
      </c>
      <c r="G101" s="27">
        <f t="shared" si="5"/>
        <v>2.6</v>
      </c>
      <c r="H101" s="27">
        <f t="shared" si="6"/>
        <v>10.4</v>
      </c>
      <c r="I101" s="27">
        <f t="shared" si="7"/>
        <v>3.9000000000000004</v>
      </c>
      <c r="J101" s="27">
        <f t="shared" si="8"/>
        <v>3.9000000000000004</v>
      </c>
      <c r="K101" s="27">
        <f t="shared" si="9"/>
        <v>5.2</v>
      </c>
    </row>
    <row r="102" spans="1:11" ht="24.75" customHeight="1">
      <c r="A102" s="1">
        <v>90</v>
      </c>
      <c r="B102" s="66"/>
      <c r="C102" s="5" t="s">
        <v>99</v>
      </c>
      <c r="D102" s="1">
        <v>45</v>
      </c>
      <c r="E102" s="19">
        <v>981</v>
      </c>
      <c r="F102" s="14">
        <v>5</v>
      </c>
      <c r="G102" s="27">
        <f t="shared" si="5"/>
        <v>0.5</v>
      </c>
      <c r="H102" s="27">
        <f t="shared" si="6"/>
        <v>2</v>
      </c>
      <c r="I102" s="27">
        <f t="shared" si="7"/>
        <v>0.75</v>
      </c>
      <c r="J102" s="27">
        <f t="shared" si="8"/>
        <v>0.75</v>
      </c>
      <c r="K102" s="27">
        <f t="shared" si="9"/>
        <v>1</v>
      </c>
    </row>
    <row r="103" spans="1:11" ht="15.75">
      <c r="A103" s="1">
        <v>91</v>
      </c>
      <c r="B103" s="66"/>
      <c r="C103" s="5" t="s">
        <v>100</v>
      </c>
      <c r="D103" s="1">
        <v>23</v>
      </c>
      <c r="E103" s="17">
        <v>679</v>
      </c>
      <c r="F103" s="14">
        <v>20</v>
      </c>
      <c r="G103" s="27">
        <f t="shared" si="5"/>
        <v>2</v>
      </c>
      <c r="H103" s="27">
        <f t="shared" si="6"/>
        <v>8</v>
      </c>
      <c r="I103" s="27">
        <f t="shared" si="7"/>
        <v>3</v>
      </c>
      <c r="J103" s="27">
        <f t="shared" si="8"/>
        <v>3</v>
      </c>
      <c r="K103" s="27">
        <f t="shared" si="9"/>
        <v>4</v>
      </c>
    </row>
    <row r="104" spans="1:11" ht="15.75">
      <c r="A104" s="1">
        <v>92</v>
      </c>
      <c r="B104" s="66"/>
      <c r="C104" s="5" t="s">
        <v>101</v>
      </c>
      <c r="D104" s="1">
        <v>55</v>
      </c>
      <c r="E104" s="17">
        <v>1415</v>
      </c>
      <c r="F104" s="14">
        <v>202</v>
      </c>
      <c r="G104" s="27">
        <f t="shared" si="5"/>
        <v>20.2</v>
      </c>
      <c r="H104" s="27">
        <f t="shared" si="6"/>
        <v>80.8</v>
      </c>
      <c r="I104" s="27">
        <f t="shared" si="7"/>
        <v>30.3</v>
      </c>
      <c r="J104" s="27">
        <f t="shared" si="8"/>
        <v>30.3</v>
      </c>
      <c r="K104" s="27">
        <f t="shared" si="9"/>
        <v>40.4</v>
      </c>
    </row>
    <row r="105" spans="1:11" ht="15.75">
      <c r="A105" s="1">
        <v>93</v>
      </c>
      <c r="B105" s="66"/>
      <c r="C105" s="5" t="s">
        <v>102</v>
      </c>
      <c r="D105" s="1">
        <v>0</v>
      </c>
      <c r="E105" s="19">
        <v>518</v>
      </c>
      <c r="F105" s="14">
        <v>1</v>
      </c>
      <c r="G105" s="27">
        <f t="shared" si="5"/>
        <v>0.1</v>
      </c>
      <c r="H105" s="27">
        <f t="shared" si="6"/>
        <v>0.4</v>
      </c>
      <c r="I105" s="27">
        <f t="shared" si="7"/>
        <v>0.15</v>
      </c>
      <c r="J105" s="27">
        <f t="shared" si="8"/>
        <v>0.15</v>
      </c>
      <c r="K105" s="27">
        <f t="shared" si="9"/>
        <v>0.2</v>
      </c>
    </row>
    <row r="106" spans="1:11" s="44" customFormat="1" ht="15.75">
      <c r="A106" s="6"/>
      <c r="B106" s="7" t="s">
        <v>0</v>
      </c>
      <c r="C106" s="9"/>
      <c r="D106" s="6">
        <f>SUM(D100:D105)</f>
        <v>185</v>
      </c>
      <c r="E106" s="6">
        <v>4730</v>
      </c>
      <c r="F106" s="43">
        <f>SUM(F100:F105)</f>
        <v>272</v>
      </c>
      <c r="G106" s="56">
        <f t="shared" si="5"/>
        <v>27.200000000000003</v>
      </c>
      <c r="H106" s="56">
        <f t="shared" si="6"/>
        <v>108.80000000000001</v>
      </c>
      <c r="I106" s="56">
        <f t="shared" si="7"/>
        <v>40.800000000000004</v>
      </c>
      <c r="J106" s="56">
        <f t="shared" si="8"/>
        <v>40.800000000000004</v>
      </c>
      <c r="K106" s="56">
        <f t="shared" si="9"/>
        <v>54.400000000000006</v>
      </c>
    </row>
    <row r="107" spans="1:11" s="44" customFormat="1" ht="15.75">
      <c r="A107" s="6">
        <v>94</v>
      </c>
      <c r="B107" s="63" t="s">
        <v>103</v>
      </c>
      <c r="C107" s="7" t="s">
        <v>126</v>
      </c>
      <c r="D107" s="6">
        <v>741</v>
      </c>
      <c r="E107" s="47">
        <v>21734</v>
      </c>
      <c r="F107" s="43">
        <v>40</v>
      </c>
      <c r="G107" s="56">
        <f t="shared" si="5"/>
        <v>4</v>
      </c>
      <c r="H107" s="56">
        <f t="shared" si="6"/>
        <v>16</v>
      </c>
      <c r="I107" s="56">
        <f t="shared" si="7"/>
        <v>6</v>
      </c>
      <c r="J107" s="56">
        <f t="shared" si="8"/>
        <v>6</v>
      </c>
      <c r="K107" s="56">
        <f t="shared" si="9"/>
        <v>8</v>
      </c>
    </row>
    <row r="108" spans="1:11" ht="15.75">
      <c r="A108" s="1">
        <v>95</v>
      </c>
      <c r="B108" s="64"/>
      <c r="C108" s="5" t="s">
        <v>104</v>
      </c>
      <c r="D108" s="1">
        <v>39</v>
      </c>
      <c r="E108" s="17">
        <v>1152</v>
      </c>
      <c r="F108" s="14">
        <v>0</v>
      </c>
      <c r="G108" s="27">
        <f t="shared" si="5"/>
        <v>0</v>
      </c>
      <c r="H108" s="27">
        <f t="shared" si="6"/>
        <v>0</v>
      </c>
      <c r="I108" s="27">
        <f t="shared" si="7"/>
        <v>0</v>
      </c>
      <c r="J108" s="27">
        <f t="shared" si="8"/>
        <v>0</v>
      </c>
      <c r="K108" s="27">
        <f t="shared" si="9"/>
        <v>0</v>
      </c>
    </row>
    <row r="109" spans="1:11" ht="15.75">
      <c r="A109" s="1">
        <v>96</v>
      </c>
      <c r="B109" s="65"/>
      <c r="C109" s="5" t="s">
        <v>105</v>
      </c>
      <c r="D109" s="1">
        <v>48</v>
      </c>
      <c r="E109" s="17">
        <v>898</v>
      </c>
      <c r="F109" s="14">
        <v>16</v>
      </c>
      <c r="G109" s="27">
        <f t="shared" si="5"/>
        <v>1.6</v>
      </c>
      <c r="H109" s="27">
        <f t="shared" si="6"/>
        <v>6.4</v>
      </c>
      <c r="I109" s="27">
        <f t="shared" si="7"/>
        <v>2.4</v>
      </c>
      <c r="J109" s="27">
        <f t="shared" si="8"/>
        <v>2.4</v>
      </c>
      <c r="K109" s="27">
        <f t="shared" si="9"/>
        <v>3.2</v>
      </c>
    </row>
    <row r="110" spans="1:11" s="44" customFormat="1" ht="15.75">
      <c r="A110" s="6"/>
      <c r="B110" s="7" t="s">
        <v>0</v>
      </c>
      <c r="C110" s="9"/>
      <c r="D110" s="6">
        <f>SUM(D108:D109)</f>
        <v>87</v>
      </c>
      <c r="E110" s="10">
        <v>23784</v>
      </c>
      <c r="F110" s="43">
        <v>16</v>
      </c>
      <c r="G110" s="56">
        <f t="shared" si="5"/>
        <v>1.6</v>
      </c>
      <c r="H110" s="56">
        <f t="shared" si="6"/>
        <v>6.4</v>
      </c>
      <c r="I110" s="56">
        <f t="shared" si="7"/>
        <v>2.4</v>
      </c>
      <c r="J110" s="56">
        <f t="shared" si="8"/>
        <v>2.4</v>
      </c>
      <c r="K110" s="56">
        <f t="shared" si="9"/>
        <v>3.2</v>
      </c>
    </row>
    <row r="111" spans="1:11" ht="15.75">
      <c r="A111" s="1">
        <v>97</v>
      </c>
      <c r="B111" s="66" t="s">
        <v>106</v>
      </c>
      <c r="C111" s="5" t="s">
        <v>107</v>
      </c>
      <c r="D111" s="1">
        <v>42</v>
      </c>
      <c r="E111" s="17">
        <v>934</v>
      </c>
      <c r="F111" s="14">
        <v>93</v>
      </c>
      <c r="G111" s="27">
        <f t="shared" si="5"/>
        <v>9.3</v>
      </c>
      <c r="H111" s="27">
        <f t="shared" si="6"/>
        <v>37.2</v>
      </c>
      <c r="I111" s="27">
        <f t="shared" si="7"/>
        <v>13.950000000000001</v>
      </c>
      <c r="J111" s="27">
        <f t="shared" si="8"/>
        <v>13.950000000000001</v>
      </c>
      <c r="K111" s="27">
        <f t="shared" si="9"/>
        <v>18.6</v>
      </c>
    </row>
    <row r="112" spans="1:11" ht="15.75">
      <c r="A112" s="1">
        <v>98</v>
      </c>
      <c r="B112" s="66"/>
      <c r="C112" s="5" t="s">
        <v>108</v>
      </c>
      <c r="D112" s="1">
        <v>32</v>
      </c>
      <c r="E112" s="17">
        <v>980</v>
      </c>
      <c r="F112" s="14">
        <v>25</v>
      </c>
      <c r="G112" s="27">
        <f t="shared" si="5"/>
        <v>2.5</v>
      </c>
      <c r="H112" s="27">
        <f t="shared" si="6"/>
        <v>10</v>
      </c>
      <c r="I112" s="27">
        <f t="shared" si="7"/>
        <v>3.75</v>
      </c>
      <c r="J112" s="27">
        <f t="shared" si="8"/>
        <v>3.75</v>
      </c>
      <c r="K112" s="27">
        <f t="shared" si="9"/>
        <v>5</v>
      </c>
    </row>
    <row r="113" spans="1:11" ht="15.75">
      <c r="A113" s="1">
        <v>99</v>
      </c>
      <c r="B113" s="66"/>
      <c r="C113" s="5" t="s">
        <v>109</v>
      </c>
      <c r="D113" s="1">
        <v>41</v>
      </c>
      <c r="E113" s="19">
        <v>985</v>
      </c>
      <c r="F113" s="14">
        <v>3</v>
      </c>
      <c r="G113" s="27">
        <f t="shared" si="5"/>
        <v>0.3</v>
      </c>
      <c r="H113" s="27">
        <f t="shared" si="6"/>
        <v>1.2</v>
      </c>
      <c r="I113" s="27">
        <f t="shared" si="7"/>
        <v>0.44999999999999996</v>
      </c>
      <c r="J113" s="27">
        <f t="shared" si="8"/>
        <v>0.44999999999999996</v>
      </c>
      <c r="K113" s="27">
        <f t="shared" si="9"/>
        <v>0.6</v>
      </c>
    </row>
    <row r="114" spans="1:11" ht="15.75">
      <c r="A114" s="1">
        <v>100</v>
      </c>
      <c r="B114" s="66"/>
      <c r="C114" s="5" t="s">
        <v>110</v>
      </c>
      <c r="D114" s="1">
        <v>80</v>
      </c>
      <c r="E114" s="19">
        <v>3842</v>
      </c>
      <c r="F114" s="14">
        <v>128</v>
      </c>
      <c r="G114" s="27">
        <f t="shared" si="5"/>
        <v>12.8</v>
      </c>
      <c r="H114" s="27">
        <f t="shared" si="6"/>
        <v>51.2</v>
      </c>
      <c r="I114" s="27">
        <f t="shared" si="7"/>
        <v>19.2</v>
      </c>
      <c r="J114" s="27">
        <f t="shared" si="8"/>
        <v>19.2</v>
      </c>
      <c r="K114" s="27">
        <f t="shared" si="9"/>
        <v>25.6</v>
      </c>
    </row>
    <row r="115" spans="1:11" ht="15.75">
      <c r="A115" s="1">
        <v>101</v>
      </c>
      <c r="B115" s="66"/>
      <c r="C115" s="5" t="s">
        <v>111</v>
      </c>
      <c r="D115" s="1">
        <v>14</v>
      </c>
      <c r="E115" s="17">
        <v>296</v>
      </c>
      <c r="F115" s="14">
        <v>0</v>
      </c>
      <c r="G115" s="27">
        <f t="shared" si="5"/>
        <v>0</v>
      </c>
      <c r="H115" s="27">
        <f t="shared" si="6"/>
        <v>0</v>
      </c>
      <c r="I115" s="27">
        <f t="shared" si="7"/>
        <v>0</v>
      </c>
      <c r="J115" s="27">
        <f t="shared" si="8"/>
        <v>0</v>
      </c>
      <c r="K115" s="27">
        <f t="shared" si="9"/>
        <v>0</v>
      </c>
    </row>
    <row r="116" spans="1:11" s="44" customFormat="1" ht="15.75">
      <c r="A116" s="6"/>
      <c r="B116" s="7" t="s">
        <v>0</v>
      </c>
      <c r="C116" s="9"/>
      <c r="D116" s="6">
        <f>SUM(D111:D115)</f>
        <v>209</v>
      </c>
      <c r="E116" s="10">
        <v>7037</v>
      </c>
      <c r="F116" s="43">
        <f>SUM(F111:F115)</f>
        <v>249</v>
      </c>
      <c r="G116" s="56">
        <f t="shared" si="5"/>
        <v>24.900000000000002</v>
      </c>
      <c r="H116" s="56">
        <f t="shared" si="6"/>
        <v>99.60000000000001</v>
      </c>
      <c r="I116" s="56">
        <f t="shared" si="7"/>
        <v>37.35</v>
      </c>
      <c r="J116" s="56">
        <f t="shared" si="8"/>
        <v>37.35</v>
      </c>
      <c r="K116" s="56">
        <f t="shared" si="9"/>
        <v>49.800000000000004</v>
      </c>
    </row>
    <row r="117" spans="1:11" ht="15.75">
      <c r="A117" s="1">
        <v>102</v>
      </c>
      <c r="B117" s="66" t="s">
        <v>112</v>
      </c>
      <c r="C117" s="5" t="s">
        <v>113</v>
      </c>
      <c r="D117" s="1">
        <v>61</v>
      </c>
      <c r="E117" s="17">
        <v>2863</v>
      </c>
      <c r="F117" s="14">
        <v>177</v>
      </c>
      <c r="G117" s="27">
        <f t="shared" si="5"/>
        <v>17.7</v>
      </c>
      <c r="H117" s="27">
        <f t="shared" si="6"/>
        <v>70.8</v>
      </c>
      <c r="I117" s="27">
        <f t="shared" si="7"/>
        <v>26.55</v>
      </c>
      <c r="J117" s="27">
        <f t="shared" si="8"/>
        <v>26.55</v>
      </c>
      <c r="K117" s="27">
        <f t="shared" si="9"/>
        <v>35.4</v>
      </c>
    </row>
    <row r="118" spans="1:11" ht="15.75">
      <c r="A118" s="1">
        <v>103</v>
      </c>
      <c r="B118" s="66"/>
      <c r="C118" s="5" t="s">
        <v>114</v>
      </c>
      <c r="D118" s="1">
        <v>24</v>
      </c>
      <c r="E118" s="17">
        <v>641</v>
      </c>
      <c r="F118" s="14">
        <v>33</v>
      </c>
      <c r="G118" s="27">
        <f t="shared" si="5"/>
        <v>3.3000000000000003</v>
      </c>
      <c r="H118" s="27">
        <f t="shared" si="6"/>
        <v>13.200000000000001</v>
      </c>
      <c r="I118" s="27">
        <f t="shared" si="7"/>
        <v>4.95</v>
      </c>
      <c r="J118" s="27">
        <f t="shared" si="8"/>
        <v>4.95</v>
      </c>
      <c r="K118" s="27">
        <f t="shared" si="9"/>
        <v>6.6000000000000005</v>
      </c>
    </row>
    <row r="119" spans="1:11" ht="15.75">
      <c r="A119" s="1">
        <v>104</v>
      </c>
      <c r="B119" s="66"/>
      <c r="C119" s="5" t="s">
        <v>115</v>
      </c>
      <c r="D119" s="1">
        <v>48</v>
      </c>
      <c r="E119" s="17">
        <v>679</v>
      </c>
      <c r="F119" s="14">
        <v>61</v>
      </c>
      <c r="G119" s="27">
        <f t="shared" si="5"/>
        <v>6.1</v>
      </c>
      <c r="H119" s="27">
        <f t="shared" si="6"/>
        <v>24.4</v>
      </c>
      <c r="I119" s="27">
        <f t="shared" si="7"/>
        <v>9.15</v>
      </c>
      <c r="J119" s="27">
        <f t="shared" si="8"/>
        <v>9.15</v>
      </c>
      <c r="K119" s="27">
        <f t="shared" si="9"/>
        <v>12.2</v>
      </c>
    </row>
    <row r="120" spans="1:11" ht="15.75">
      <c r="A120" s="1">
        <v>105</v>
      </c>
      <c r="B120" s="66"/>
      <c r="C120" s="5" t="s">
        <v>116</v>
      </c>
      <c r="D120" s="1">
        <v>20</v>
      </c>
      <c r="E120" s="17">
        <v>670</v>
      </c>
      <c r="F120" s="14">
        <v>19</v>
      </c>
      <c r="G120" s="27">
        <f t="shared" si="5"/>
        <v>1.9</v>
      </c>
      <c r="H120" s="27">
        <f t="shared" si="6"/>
        <v>7.6</v>
      </c>
      <c r="I120" s="27">
        <f t="shared" si="7"/>
        <v>2.85</v>
      </c>
      <c r="J120" s="27">
        <f t="shared" si="8"/>
        <v>2.85</v>
      </c>
      <c r="K120" s="27">
        <f t="shared" si="9"/>
        <v>3.8</v>
      </c>
    </row>
    <row r="121" spans="1:11" ht="15.75">
      <c r="A121" s="1">
        <v>106</v>
      </c>
      <c r="B121" s="66"/>
      <c r="C121" s="5" t="s">
        <v>117</v>
      </c>
      <c r="D121" s="1">
        <v>33</v>
      </c>
      <c r="E121" s="17">
        <v>1009</v>
      </c>
      <c r="F121" s="14">
        <v>74</v>
      </c>
      <c r="G121" s="27">
        <f t="shared" si="5"/>
        <v>7.4</v>
      </c>
      <c r="H121" s="27">
        <f t="shared" si="6"/>
        <v>29.6</v>
      </c>
      <c r="I121" s="27">
        <f t="shared" si="7"/>
        <v>11.1</v>
      </c>
      <c r="J121" s="27">
        <f t="shared" si="8"/>
        <v>11.1</v>
      </c>
      <c r="K121" s="27">
        <f t="shared" si="9"/>
        <v>14.8</v>
      </c>
    </row>
    <row r="122" spans="1:11" ht="15.75">
      <c r="A122" s="1">
        <v>107</v>
      </c>
      <c r="B122" s="66"/>
      <c r="C122" s="5" t="s">
        <v>118</v>
      </c>
      <c r="D122" s="1">
        <v>38</v>
      </c>
      <c r="E122" s="17">
        <v>1526</v>
      </c>
      <c r="F122" s="14">
        <v>88</v>
      </c>
      <c r="G122" s="27">
        <f t="shared" si="5"/>
        <v>8.8</v>
      </c>
      <c r="H122" s="27">
        <f t="shared" si="6"/>
        <v>35.2</v>
      </c>
      <c r="I122" s="27">
        <f t="shared" si="7"/>
        <v>13.2</v>
      </c>
      <c r="J122" s="27">
        <f t="shared" si="8"/>
        <v>13.2</v>
      </c>
      <c r="K122" s="27">
        <f t="shared" si="9"/>
        <v>17.6</v>
      </c>
    </row>
    <row r="123" spans="1:11" ht="15.75">
      <c r="A123" s="1">
        <v>108</v>
      </c>
      <c r="B123" s="66"/>
      <c r="C123" s="5" t="s">
        <v>119</v>
      </c>
      <c r="D123" s="1">
        <v>31</v>
      </c>
      <c r="E123" s="17">
        <v>947</v>
      </c>
      <c r="F123" s="14">
        <v>58</v>
      </c>
      <c r="G123" s="27">
        <f t="shared" si="5"/>
        <v>5.8</v>
      </c>
      <c r="H123" s="27">
        <f t="shared" si="6"/>
        <v>23.2</v>
      </c>
      <c r="I123" s="27">
        <f t="shared" si="7"/>
        <v>8.7</v>
      </c>
      <c r="J123" s="27">
        <f t="shared" si="8"/>
        <v>8.7</v>
      </c>
      <c r="K123" s="27">
        <f t="shared" si="9"/>
        <v>11.6</v>
      </c>
    </row>
    <row r="124" spans="1:11" ht="15.75">
      <c r="A124" s="1">
        <v>109</v>
      </c>
      <c r="B124" s="66"/>
      <c r="C124" s="5" t="s">
        <v>120</v>
      </c>
      <c r="D124" s="1">
        <v>54</v>
      </c>
      <c r="E124" s="3">
        <v>1795</v>
      </c>
      <c r="F124" s="14">
        <v>111</v>
      </c>
      <c r="G124" s="27">
        <f t="shared" si="5"/>
        <v>11.100000000000001</v>
      </c>
      <c r="H124" s="27">
        <f t="shared" si="6"/>
        <v>44.400000000000006</v>
      </c>
      <c r="I124" s="27">
        <f t="shared" si="7"/>
        <v>16.650000000000002</v>
      </c>
      <c r="J124" s="27">
        <f t="shared" si="8"/>
        <v>16.650000000000002</v>
      </c>
      <c r="K124" s="27">
        <f t="shared" si="9"/>
        <v>22.200000000000003</v>
      </c>
    </row>
    <row r="125" spans="1:11" ht="22.5" customHeight="1">
      <c r="A125" s="1">
        <v>110</v>
      </c>
      <c r="B125" s="66"/>
      <c r="C125" s="5" t="s">
        <v>121</v>
      </c>
      <c r="D125" s="1">
        <v>20</v>
      </c>
      <c r="E125" s="17">
        <v>761</v>
      </c>
      <c r="F125" s="14">
        <v>4</v>
      </c>
      <c r="G125" s="27">
        <f t="shared" si="5"/>
        <v>0.4</v>
      </c>
      <c r="H125" s="27">
        <f t="shared" si="6"/>
        <v>1.6</v>
      </c>
      <c r="I125" s="27">
        <f t="shared" si="7"/>
        <v>0.6</v>
      </c>
      <c r="J125" s="27">
        <f t="shared" si="8"/>
        <v>0.6</v>
      </c>
      <c r="K125" s="27">
        <f t="shared" si="9"/>
        <v>0.8</v>
      </c>
    </row>
    <row r="126" spans="1:11" s="44" customFormat="1" ht="15.75">
      <c r="A126" s="6"/>
      <c r="B126" s="7" t="s">
        <v>0</v>
      </c>
      <c r="C126" s="11"/>
      <c r="D126" s="6">
        <f>SUM(D117:D125)</f>
        <v>329</v>
      </c>
      <c r="E126" s="10">
        <v>10891</v>
      </c>
      <c r="F126" s="43">
        <f>SUM(F117:F125)</f>
        <v>625</v>
      </c>
      <c r="G126" s="56">
        <f t="shared" si="5"/>
        <v>62.5</v>
      </c>
      <c r="H126" s="56">
        <f t="shared" si="6"/>
        <v>250</v>
      </c>
      <c r="I126" s="56">
        <f t="shared" si="7"/>
        <v>93.75</v>
      </c>
      <c r="J126" s="56">
        <f t="shared" si="8"/>
        <v>93.75</v>
      </c>
      <c r="K126" s="56">
        <f t="shared" si="9"/>
        <v>125</v>
      </c>
    </row>
    <row r="127" spans="1:11" s="53" customFormat="1" ht="31.5">
      <c r="A127" s="48"/>
      <c r="B127" s="49" t="s">
        <v>128</v>
      </c>
      <c r="C127" s="49"/>
      <c r="D127" s="50">
        <f>D16+D25+D35+D48+D62+D72+D82+D90+D99+D106+D110+D116+D126+D63+D107</f>
        <v>5409</v>
      </c>
      <c r="E127" s="50">
        <f>SUM(E126+E116+E110+E106+E99+E90+E82+E72+E62+E48+E35+E25+E16)</f>
        <v>185479</v>
      </c>
      <c r="F127" s="52">
        <v>6359</v>
      </c>
      <c r="G127" s="57">
        <f t="shared" si="5"/>
        <v>635.9000000000001</v>
      </c>
      <c r="H127" s="57">
        <f t="shared" si="6"/>
        <v>2543.6000000000004</v>
      </c>
      <c r="I127" s="57">
        <f t="shared" si="7"/>
        <v>953.85</v>
      </c>
      <c r="J127" s="57">
        <f t="shared" si="8"/>
        <v>953.85</v>
      </c>
      <c r="K127" s="57">
        <f t="shared" si="9"/>
        <v>1271.8000000000002</v>
      </c>
    </row>
    <row r="128" spans="4:6" ht="12.75">
      <c r="D128" s="54"/>
      <c r="E128" s="54"/>
      <c r="F128" s="54"/>
    </row>
    <row r="129" spans="4:6" ht="12.75">
      <c r="D129" s="55"/>
      <c r="E129" s="55"/>
      <c r="F129" s="55"/>
    </row>
    <row r="130" spans="4:6" ht="12.75">
      <c r="D130" s="55"/>
      <c r="E130" s="55"/>
      <c r="F130" s="55"/>
    </row>
    <row r="131" spans="4:6" ht="12.75">
      <c r="D131" s="55"/>
      <c r="E131" s="55"/>
      <c r="F131" s="55"/>
    </row>
    <row r="132" spans="4:6" ht="12.75">
      <c r="D132" s="55"/>
      <c r="E132" s="55"/>
      <c r="F132" s="55"/>
    </row>
    <row r="133" spans="4:6" ht="12.75">
      <c r="D133" s="55"/>
      <c r="E133" s="55"/>
      <c r="F133" s="55"/>
    </row>
    <row r="134" spans="4:6" ht="12.75">
      <c r="D134" s="55"/>
      <c r="E134" s="55"/>
      <c r="F134" s="55"/>
    </row>
    <row r="135" spans="4:6" ht="12.75">
      <c r="D135" s="55"/>
      <c r="E135" s="55"/>
      <c r="F135" s="55"/>
    </row>
    <row r="136" spans="4:6" ht="12.75">
      <c r="D136" s="55"/>
      <c r="E136" s="55"/>
      <c r="F136" s="55"/>
    </row>
    <row r="137" spans="4:6" ht="12.75">
      <c r="D137" s="55"/>
      <c r="E137" s="55"/>
      <c r="F137" s="55"/>
    </row>
    <row r="138" spans="4:6" ht="12.75">
      <c r="D138" s="55"/>
      <c r="E138" s="55"/>
      <c r="F138" s="55"/>
    </row>
    <row r="139" spans="4:6" ht="12.75">
      <c r="D139" s="55"/>
      <c r="E139" s="55"/>
      <c r="F139" s="55"/>
    </row>
    <row r="140" spans="4:6" ht="12.75">
      <c r="D140" s="55"/>
      <c r="E140" s="55"/>
      <c r="F140" s="55"/>
    </row>
    <row r="141" spans="4:6" ht="12.75">
      <c r="D141" s="55"/>
      <c r="E141" s="55"/>
      <c r="F141" s="55"/>
    </row>
    <row r="142" spans="4:6" ht="12.75">
      <c r="D142" s="55"/>
      <c r="E142" s="55"/>
      <c r="F142" s="55"/>
    </row>
    <row r="143" spans="4:6" ht="12.75">
      <c r="D143" s="55"/>
      <c r="E143" s="55"/>
      <c r="F143" s="55"/>
    </row>
    <row r="144" spans="4:6" ht="12.75">
      <c r="D144" s="55"/>
      <c r="E144" s="55"/>
      <c r="F144" s="55"/>
    </row>
    <row r="145" spans="4:6" ht="12.75">
      <c r="D145" s="55"/>
      <c r="E145" s="55"/>
      <c r="F145" s="55"/>
    </row>
    <row r="146" spans="4:6" ht="12.75">
      <c r="D146" s="55"/>
      <c r="E146" s="55"/>
      <c r="F146" s="55"/>
    </row>
    <row r="147" spans="4:6" ht="12.75">
      <c r="D147" s="55"/>
      <c r="E147" s="55"/>
      <c r="F147" s="55"/>
    </row>
    <row r="148" spans="4:6" ht="12.75">
      <c r="D148" s="55"/>
      <c r="E148" s="55"/>
      <c r="F148" s="55"/>
    </row>
    <row r="149" spans="4:6" ht="12.75">
      <c r="D149" s="55"/>
      <c r="E149" s="55"/>
      <c r="F149" s="55"/>
    </row>
    <row r="150" spans="4:6" ht="12.75">
      <c r="D150" s="55"/>
      <c r="E150" s="55"/>
      <c r="F150" s="55"/>
    </row>
    <row r="151" spans="4:6" ht="12.75">
      <c r="D151" s="55"/>
      <c r="E151" s="55"/>
      <c r="F151" s="55"/>
    </row>
    <row r="152" spans="4:6" ht="12.75">
      <c r="D152" s="55"/>
      <c r="E152" s="55"/>
      <c r="F152" s="55"/>
    </row>
    <row r="153" spans="4:6" ht="12.75">
      <c r="D153" s="55"/>
      <c r="E153" s="55"/>
      <c r="F153" s="55"/>
    </row>
    <row r="154" spans="4:6" ht="12.75">
      <c r="D154" s="55"/>
      <c r="E154" s="55"/>
      <c r="F154" s="55"/>
    </row>
  </sheetData>
  <sheetProtection/>
  <mergeCells count="15">
    <mergeCell ref="B4:B15"/>
    <mergeCell ref="B17:B24"/>
    <mergeCell ref="B26:B34"/>
    <mergeCell ref="B36:B47"/>
    <mergeCell ref="A1:K1"/>
    <mergeCell ref="A2:K2"/>
    <mergeCell ref="B107:B109"/>
    <mergeCell ref="B111:B115"/>
    <mergeCell ref="B117:B125"/>
    <mergeCell ref="B49:B61"/>
    <mergeCell ref="B63:B71"/>
    <mergeCell ref="B73:B81"/>
    <mergeCell ref="B83:B89"/>
    <mergeCell ref="B91:B98"/>
    <mergeCell ref="B100:B105"/>
  </mergeCells>
  <hyperlinks>
    <hyperlink ref="C4" r:id="rId1" display="javascript:getSlumReport('0186','1','3')"/>
    <hyperlink ref="C5" r:id="rId2" display="javascript:getSlumReport('1280','1','3')"/>
    <hyperlink ref="C6" r:id="rId3" display="javascript:getSlumReport('1671','1','3')"/>
    <hyperlink ref="C7" r:id="rId4" display="javascript:getSlumReport('1776','1','3')"/>
    <hyperlink ref="C8" r:id="rId5" display="javascript:getSlumReport('2071','1','3')"/>
    <hyperlink ref="C9" r:id="rId6" display="javascript:getSlumReport('4068','1','3')"/>
    <hyperlink ref="C10" r:id="rId7" display="javascript:getSlumReport('4626','1','3')"/>
    <hyperlink ref="C11" r:id="rId8" display="javascript:getSlumReport('5840','1','3')"/>
    <hyperlink ref="C12" r:id="rId9" display="javascript:getSlumReport('5841','1','3')"/>
    <hyperlink ref="C13" r:id="rId10" display="javascript:getSlumReport('5842','1','3')"/>
    <hyperlink ref="C14" r:id="rId11" display="javascript:getSlumReport('5865','1','3')"/>
    <hyperlink ref="C15" r:id="rId12" display="javascript:getSlumReport('5872','1','3')"/>
    <hyperlink ref="C16" r:id="rId13" display="javascript:getSlumReport('5872','1','3')"/>
    <hyperlink ref="C17" r:id="rId14" display="javascript:getSlumReport('1079','1','3')"/>
    <hyperlink ref="C18" r:id="rId15" display="javascript:getSlumReport('2789','1','3')"/>
    <hyperlink ref="C19" r:id="rId16" display="javascript:getSlumReport('3239','1','3')"/>
    <hyperlink ref="C20" r:id="rId17" display="javascript:getSlumReport('3877','1','3')"/>
    <hyperlink ref="C21" r:id="rId18" display="javascript:getSlumReport('3898','1','3')"/>
    <hyperlink ref="C22" r:id="rId19" display="javascript:getSlumReport('4556','1','3')"/>
    <hyperlink ref="C23" r:id="rId20" display="javascript:getSlumReport('4817','1','3')"/>
    <hyperlink ref="C24" r:id="rId21" display="javascript:getSlumReport('5772','1','3')"/>
    <hyperlink ref="C25" r:id="rId22" display="javascript:getSlumReport('5772','1','3')"/>
    <hyperlink ref="C26" r:id="rId23" display="javascript:getSlumReport('1112','1','3')"/>
    <hyperlink ref="C27" r:id="rId24" display="javascript:getSlumReport('1935','1','3')"/>
    <hyperlink ref="C28" r:id="rId25" display="javascript:getSlumReport('3851','1','3')"/>
    <hyperlink ref="C29" r:id="rId26" display="javascript:getSlumReport('4067','1','3')"/>
    <hyperlink ref="C30" r:id="rId27" display="javascript:getSlumReport('5774','1','3')"/>
    <hyperlink ref="C31" r:id="rId28" display="javascript:getSlumReport('5775','1','3')"/>
    <hyperlink ref="C32" r:id="rId29" display="javascript:getSlumReport('5778','1','3')"/>
    <hyperlink ref="C33" r:id="rId30" display="javascript:getSlumReport('5812','1','3')"/>
    <hyperlink ref="C34" r:id="rId31" display="javascript:getSlumReport('5895','1','3')"/>
    <hyperlink ref="C35" r:id="rId32" display="javascript:getSlumReport('5895','1','3')"/>
    <hyperlink ref="C36" r:id="rId33" display="javascript:getSlumReport('0120','1','3')"/>
    <hyperlink ref="C37" r:id="rId34" display="javascript:getSlumReport('2092','1','3')"/>
    <hyperlink ref="C38" r:id="rId35" display="javascript:getSlumReport('2925','1','3')"/>
    <hyperlink ref="C39" r:id="rId36" display="javascript:getSlumReport('3719','1','3')"/>
    <hyperlink ref="C40" r:id="rId37" display="javascript:getSlumReport('3807','1','3')"/>
    <hyperlink ref="C41" r:id="rId38" display="javascript:getSlumReport('3947','1','3')"/>
    <hyperlink ref="C42" r:id="rId39" display="javascript:getSlumReport('3982','1','3')"/>
    <hyperlink ref="C43" r:id="rId40" display="javascript:getSlumReport('4196','1','3')"/>
    <hyperlink ref="C44" r:id="rId41" display="javascript:getSlumReport('4859','1','3')"/>
    <hyperlink ref="C45" r:id="rId42" display="javascript:getSlumReport('5843','1','3')"/>
    <hyperlink ref="C46" r:id="rId43" display="javascript:getSlumReport('5844','1','3')"/>
    <hyperlink ref="C47" r:id="rId44" display="javascript:getSlumReport('5861','1','3')"/>
    <hyperlink ref="C48" r:id="rId45" display="javascript:getSlumReport('5905','1','3')"/>
    <hyperlink ref="C49" r:id="rId46" display="javascript:getSlumReport('0495','1','3')"/>
    <hyperlink ref="C50" r:id="rId47" display="javascript:getSlumReport('1042','1','3')"/>
    <hyperlink ref="C51" r:id="rId48" display="javascript:getSlumReport('1672','1','3')"/>
    <hyperlink ref="C52" r:id="rId49" display="javascript:getSlumReport('2784','1','3')"/>
    <hyperlink ref="C53" r:id="rId50" display="javascript:getSlumReport('2943','1','3')"/>
    <hyperlink ref="C54" r:id="rId51" display="javascript:getSlumReport('3320','1','3')"/>
    <hyperlink ref="C55" r:id="rId52" display="javascript:getSlumReport('3827','1','3')"/>
    <hyperlink ref="C56" r:id="rId53" display="javascript:getSlumReport('4087','1','3')"/>
    <hyperlink ref="C57" r:id="rId54" display="javascript:getSlumReport('4292','1','3')"/>
    <hyperlink ref="C58" r:id="rId55" display="javascript:getSlumReport('4687','1','3')"/>
    <hyperlink ref="C59" r:id="rId56" display="javascript:getSlumReport('5084','1','3')"/>
    <hyperlink ref="C60" r:id="rId57" display="javascript:getSlumReport('5773','1','3')"/>
    <hyperlink ref="C61" r:id="rId58" display="javascript:getSlumReport('5777','1','3')"/>
    <hyperlink ref="C62" r:id="rId59" display="javascript:getSlumReport('5777','1','3')"/>
    <hyperlink ref="C64" r:id="rId60" display="javascript:getSlumReport('1652','1','3')"/>
    <hyperlink ref="C65" r:id="rId61" display="javascript:getSlumReport('1880','1','3')"/>
    <hyperlink ref="C66" r:id="rId62" display="javascript:getSlumReport('2787','1','3')"/>
    <hyperlink ref="C67" r:id="rId63" display="javascript:getSlumReport('3468','1','3')"/>
    <hyperlink ref="C68" r:id="rId64" display="javascript:getSlumReport('3718','1','3')"/>
    <hyperlink ref="C69" r:id="rId65" display="javascript:getSlumReport('5807','1','3')"/>
    <hyperlink ref="C70" r:id="rId66" display="javascript:getSlumReport('5808','1','3')"/>
    <hyperlink ref="C71" r:id="rId67" display="javascript:getSlumReport('5862','1','3')"/>
    <hyperlink ref="C72" r:id="rId68" display="javascript:getSlumReport('5862','1','3')"/>
    <hyperlink ref="C73" r:id="rId69" display="javascript:getSlumReport('0030','1','3')"/>
    <hyperlink ref="C74" r:id="rId70" display="javascript:getSlumReport('2671','1','3')"/>
    <hyperlink ref="C75" r:id="rId71" display="javascript:getSlumReport('3303','1','3')"/>
    <hyperlink ref="C76" r:id="rId72" display="javascript:getSlumReport('5145','1','3')"/>
    <hyperlink ref="C77" r:id="rId73" display="javascript:getSlumReport('5172','1','3')"/>
    <hyperlink ref="C78" r:id="rId74" display="javascript:getSlumReport('5849','1','3')"/>
    <hyperlink ref="C79" r:id="rId75" display="javascript:getSlumReport('5863','1','3')"/>
    <hyperlink ref="C80" r:id="rId76" display="javascript:getSlumReport('5864','1','3')"/>
    <hyperlink ref="C81" r:id="rId77" display="javascript:getSlumReport('5869','1','3')"/>
    <hyperlink ref="C82" r:id="rId78" display="javascript:getSlumReport('5869','1','3')"/>
    <hyperlink ref="C83" r:id="rId79" display="javascript:getSlumReport('1654','1','3')"/>
    <hyperlink ref="C84" r:id="rId80" display="javascript:getSlumReport('2321','1','3')"/>
    <hyperlink ref="C85" r:id="rId81" display="javascript:getSlumReport('3403','1','3')"/>
    <hyperlink ref="C86" r:id="rId82" display="javascript:getSlumReport('5048','1','3')"/>
    <hyperlink ref="C87" r:id="rId83" display="javascript:getSlumReport('5810','1','3')"/>
    <hyperlink ref="C88" r:id="rId84" display="javascript:getSlumReport('5811','1','3')"/>
    <hyperlink ref="C89" r:id="rId85" display="javascript:getSlumReport('5904','1','3')"/>
    <hyperlink ref="C90" r:id="rId86" display="javascript:getSlumReport('5904','1','3')"/>
    <hyperlink ref="C91" r:id="rId87" display="javascript:getSlumReport('1063','1','3')"/>
    <hyperlink ref="C92" r:id="rId88" display="javascript:getSlumReport('2177','1','3')"/>
    <hyperlink ref="C93" r:id="rId89" display="javascript:getSlumReport('2997','1','3')"/>
    <hyperlink ref="C94" r:id="rId90" display="javascript:getSlumReport('3493','1','3')"/>
    <hyperlink ref="C95" r:id="rId91" display="javascript:getSlumReport('5803','1','3')"/>
    <hyperlink ref="C96" r:id="rId92" display="javascript:getSlumReport('5804','1','3')"/>
    <hyperlink ref="C97" r:id="rId93" display="javascript:getSlumReport('5856','1','3')"/>
    <hyperlink ref="C98" r:id="rId94" display="javascript:getSlumReport('5857','1','3')"/>
    <hyperlink ref="C99" r:id="rId95" display="javascript:getSlumReport('5857','1','3')"/>
    <hyperlink ref="C100" r:id="rId96" display="javascript:getSlumReport('0119','1','3')"/>
    <hyperlink ref="C101" r:id="rId97" display="javascript:getSlumReport('1823','1','3')"/>
    <hyperlink ref="C102" r:id="rId98" display="javascript:getSlumReport('3548','1','3')"/>
    <hyperlink ref="C103" r:id="rId99" display="javascript:getSlumReport('3951','1','3')"/>
    <hyperlink ref="C104" r:id="rId100" display="javascript:getSlumReport('4555','1','3')"/>
    <hyperlink ref="C105" r:id="rId101" display="javascript:getSlumReport('5907','1','3')"/>
    <hyperlink ref="C106" r:id="rId102" display="javascript:getSlumReport('5907','1','3')"/>
    <hyperlink ref="C108" r:id="rId103" display="javascript:getSlumReport('5809','1','3')"/>
    <hyperlink ref="C109" r:id="rId104" display="javascript:getSlumReport('5868','1','3')"/>
    <hyperlink ref="C110" r:id="rId105" display="javascript:getSlumReport('5868','1','3')"/>
    <hyperlink ref="C111" r:id="rId106" display="javascript:getSlumReport('0818','1','3')"/>
    <hyperlink ref="C112" r:id="rId107" display="javascript:getSlumReport('3666','1','3')"/>
    <hyperlink ref="C113" r:id="rId108" display="javascript:getSlumReport('4193','1','3')"/>
    <hyperlink ref="C114" r:id="rId109" display="javascript:getSlumReport('5099','1','3')"/>
    <hyperlink ref="C115" r:id="rId110" display="javascript:getSlumReport('5906','1','3')"/>
    <hyperlink ref="C116" r:id="rId111" display="javascript:getSlumReport('5906','1','3')"/>
    <hyperlink ref="C117" r:id="rId112" display="javascript:getSlumReport('1405','1','3')"/>
    <hyperlink ref="C118" r:id="rId113" display="javascript:getSlumReport('2602','1','3')"/>
    <hyperlink ref="C119" r:id="rId114" display="javascript:getSlumReport('3340','1','3')"/>
    <hyperlink ref="C120" r:id="rId115" display="javascript:getSlumReport('3424','1','3')"/>
    <hyperlink ref="C121" r:id="rId116" display="javascript:getSlumReport('3537','1','3')"/>
    <hyperlink ref="C122" r:id="rId117" display="javascript:getSlumReport('4625','1','3')"/>
    <hyperlink ref="C123" r:id="rId118" display="javascript:getSlumReport('4659','1','3')"/>
    <hyperlink ref="C124" r:id="rId119" display="javascript:getSlumReport('5781','1','3')"/>
    <hyperlink ref="C125" r:id="rId120" display="javascript:getSlumReport('5805','1','3')"/>
    <hyperlink ref="C126" r:id="rId121" display="javascript:getSlumReport('5805','1','3')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selection activeCell="N39" sqref="N39"/>
    </sheetView>
  </sheetViews>
  <sheetFormatPr defaultColWidth="9.140625" defaultRowHeight="12.75"/>
  <cols>
    <col min="2" max="2" width="11.8515625" style="0" customWidth="1"/>
    <col min="3" max="3" width="18.8515625" style="0" customWidth="1"/>
    <col min="6" max="6" width="11.28125" style="0" customWidth="1"/>
    <col min="7" max="7" width="11.421875" style="0" customWidth="1"/>
  </cols>
  <sheetData>
    <row r="1" spans="1:10" ht="15.75" customHeight="1">
      <c r="A1" s="74" t="s">
        <v>152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5.75" customHeight="1">
      <c r="A2" s="72" t="s">
        <v>131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63">
      <c r="A3" s="6" t="s">
        <v>127</v>
      </c>
      <c r="B3" s="7" t="s">
        <v>129</v>
      </c>
      <c r="C3" s="7" t="s">
        <v>130</v>
      </c>
      <c r="D3" s="6" t="s">
        <v>123</v>
      </c>
      <c r="E3" s="6" t="s">
        <v>125</v>
      </c>
      <c r="F3" s="6" t="s">
        <v>124</v>
      </c>
      <c r="G3" s="6" t="s">
        <v>132</v>
      </c>
      <c r="H3" s="24">
        <v>42125</v>
      </c>
      <c r="I3" s="24">
        <v>42217</v>
      </c>
      <c r="J3" s="24">
        <v>42430</v>
      </c>
    </row>
    <row r="4" spans="1:10" ht="15.75">
      <c r="A4" s="1">
        <v>1</v>
      </c>
      <c r="B4" s="66" t="s">
        <v>1</v>
      </c>
      <c r="C4" s="5" t="s">
        <v>2</v>
      </c>
      <c r="D4" s="1">
        <v>67</v>
      </c>
      <c r="E4" s="2">
        <v>20599</v>
      </c>
      <c r="F4" s="3">
        <v>85406</v>
      </c>
      <c r="G4" s="1">
        <v>5447</v>
      </c>
      <c r="H4" s="27">
        <f>G4/100*12</f>
        <v>653.64</v>
      </c>
      <c r="I4" s="27">
        <f>G4/100*38</f>
        <v>2069.86</v>
      </c>
      <c r="J4" s="27">
        <f>G4/100*50</f>
        <v>2723.5</v>
      </c>
    </row>
    <row r="5" spans="1:10" ht="15.75">
      <c r="A5" s="1">
        <v>2</v>
      </c>
      <c r="B5" s="66"/>
      <c r="C5" s="5" t="s">
        <v>3</v>
      </c>
      <c r="D5" s="1">
        <v>37</v>
      </c>
      <c r="E5" s="2">
        <v>20488</v>
      </c>
      <c r="F5" s="3">
        <v>82785</v>
      </c>
      <c r="G5" s="1">
        <v>4640</v>
      </c>
      <c r="H5" s="27">
        <f aca="true" t="shared" si="0" ref="H5:H68">G5/100*12</f>
        <v>556.8</v>
      </c>
      <c r="I5" s="27">
        <f aca="true" t="shared" si="1" ref="I5:I68">G5/100*38</f>
        <v>1763.2</v>
      </c>
      <c r="J5" s="27">
        <f aca="true" t="shared" si="2" ref="J5:J68">G5/100*50</f>
        <v>2320</v>
      </c>
    </row>
    <row r="6" spans="1:10" ht="15.75">
      <c r="A6" s="1">
        <v>3</v>
      </c>
      <c r="B6" s="66"/>
      <c r="C6" s="5" t="s">
        <v>4</v>
      </c>
      <c r="D6" s="1">
        <v>45</v>
      </c>
      <c r="E6" s="2">
        <v>20478</v>
      </c>
      <c r="F6" s="3">
        <v>90884</v>
      </c>
      <c r="G6" s="1">
        <v>9025</v>
      </c>
      <c r="H6" s="27">
        <f t="shared" si="0"/>
        <v>1083</v>
      </c>
      <c r="I6" s="27">
        <f t="shared" si="1"/>
        <v>3429.5</v>
      </c>
      <c r="J6" s="27">
        <f t="shared" si="2"/>
        <v>4512.5</v>
      </c>
    </row>
    <row r="7" spans="1:10" ht="15.75">
      <c r="A7" s="1">
        <v>4</v>
      </c>
      <c r="B7" s="66"/>
      <c r="C7" s="5" t="s">
        <v>5</v>
      </c>
      <c r="D7" s="1">
        <v>56</v>
      </c>
      <c r="E7" s="2">
        <v>16861</v>
      </c>
      <c r="F7" s="3">
        <v>75796</v>
      </c>
      <c r="G7" s="1">
        <v>25098</v>
      </c>
      <c r="H7" s="27">
        <f t="shared" si="0"/>
        <v>3011.7599999999998</v>
      </c>
      <c r="I7" s="27">
        <f t="shared" si="1"/>
        <v>9537.24</v>
      </c>
      <c r="J7" s="27">
        <f t="shared" si="2"/>
        <v>12549</v>
      </c>
    </row>
    <row r="8" spans="1:10" ht="15.75">
      <c r="A8" s="1">
        <v>5</v>
      </c>
      <c r="B8" s="66"/>
      <c r="C8" s="5" t="s">
        <v>6</v>
      </c>
      <c r="D8" s="1">
        <v>32</v>
      </c>
      <c r="E8" s="2">
        <v>11949</v>
      </c>
      <c r="F8" s="3">
        <v>50823</v>
      </c>
      <c r="G8" s="1">
        <v>3668</v>
      </c>
      <c r="H8" s="27">
        <f t="shared" si="0"/>
        <v>440.15999999999997</v>
      </c>
      <c r="I8" s="27">
        <f t="shared" si="1"/>
        <v>1393.84</v>
      </c>
      <c r="J8" s="27">
        <f t="shared" si="2"/>
        <v>1834</v>
      </c>
    </row>
    <row r="9" spans="1:10" ht="15.75">
      <c r="A9" s="1">
        <v>6</v>
      </c>
      <c r="B9" s="66"/>
      <c r="C9" s="5" t="s">
        <v>7</v>
      </c>
      <c r="D9" s="1">
        <v>20</v>
      </c>
      <c r="E9" s="2">
        <v>12027</v>
      </c>
      <c r="F9" s="3">
        <v>60313</v>
      </c>
      <c r="G9" s="1">
        <v>5997</v>
      </c>
      <c r="H9" s="27">
        <f t="shared" si="0"/>
        <v>719.64</v>
      </c>
      <c r="I9" s="27">
        <f t="shared" si="1"/>
        <v>2278.86</v>
      </c>
      <c r="J9" s="27">
        <f t="shared" si="2"/>
        <v>2998.5</v>
      </c>
    </row>
    <row r="10" spans="1:10" ht="15.75">
      <c r="A10" s="1">
        <v>7</v>
      </c>
      <c r="B10" s="66"/>
      <c r="C10" s="5" t="s">
        <v>8</v>
      </c>
      <c r="D10" s="1">
        <v>30</v>
      </c>
      <c r="E10" s="2">
        <v>7085</v>
      </c>
      <c r="F10" s="3">
        <v>30221</v>
      </c>
      <c r="G10" s="1">
        <v>4741</v>
      </c>
      <c r="H10" s="27">
        <f t="shared" si="0"/>
        <v>568.92</v>
      </c>
      <c r="I10" s="27">
        <f t="shared" si="1"/>
        <v>1801.58</v>
      </c>
      <c r="J10" s="27">
        <f t="shared" si="2"/>
        <v>2370.5</v>
      </c>
    </row>
    <row r="11" spans="1:10" ht="15.75">
      <c r="A11" s="1">
        <v>8</v>
      </c>
      <c r="B11" s="66"/>
      <c r="C11" s="5" t="s">
        <v>9</v>
      </c>
      <c r="D11" s="1">
        <v>20</v>
      </c>
      <c r="E11" s="8">
        <v>9641.555555555555</v>
      </c>
      <c r="F11" s="3">
        <f>E11*4.5</f>
        <v>43387</v>
      </c>
      <c r="G11" s="8">
        <f>E11*28%</f>
        <v>2699.6355555555556</v>
      </c>
      <c r="H11" s="27">
        <f t="shared" si="0"/>
        <v>323.9562666666667</v>
      </c>
      <c r="I11" s="27">
        <f t="shared" si="1"/>
        <v>1025.8615111111112</v>
      </c>
      <c r="J11" s="27">
        <f t="shared" si="2"/>
        <v>1349.8177777777778</v>
      </c>
    </row>
    <row r="12" spans="1:10" ht="15.75">
      <c r="A12" s="1">
        <v>9</v>
      </c>
      <c r="B12" s="66"/>
      <c r="C12" s="5" t="s">
        <v>10</v>
      </c>
      <c r="D12" s="1">
        <v>27</v>
      </c>
      <c r="E12" s="8">
        <v>4321.111111111111</v>
      </c>
      <c r="F12" s="3">
        <f>E12*4.5</f>
        <v>19445</v>
      </c>
      <c r="G12" s="8">
        <f>E12*28%</f>
        <v>1209.9111111111113</v>
      </c>
      <c r="H12" s="27">
        <f t="shared" si="0"/>
        <v>145.18933333333334</v>
      </c>
      <c r="I12" s="27">
        <f t="shared" si="1"/>
        <v>459.76622222222227</v>
      </c>
      <c r="J12" s="27">
        <f t="shared" si="2"/>
        <v>604.9555555555556</v>
      </c>
    </row>
    <row r="13" spans="1:10" ht="15.75">
      <c r="A13" s="1">
        <v>10</v>
      </c>
      <c r="B13" s="66"/>
      <c r="C13" s="5" t="s">
        <v>11</v>
      </c>
      <c r="D13" s="1">
        <v>16</v>
      </c>
      <c r="E13" s="1">
        <v>5464</v>
      </c>
      <c r="F13" s="3">
        <f>E13*4.5</f>
        <v>24588</v>
      </c>
      <c r="G13" s="8">
        <f>E13*28%</f>
        <v>1529.92</v>
      </c>
      <c r="H13" s="27">
        <f t="shared" si="0"/>
        <v>183.59040000000002</v>
      </c>
      <c r="I13" s="27">
        <f t="shared" si="1"/>
        <v>581.3696</v>
      </c>
      <c r="J13" s="27">
        <f t="shared" si="2"/>
        <v>764.96</v>
      </c>
    </row>
    <row r="14" spans="1:10" ht="15.75">
      <c r="A14" s="1">
        <v>11</v>
      </c>
      <c r="B14" s="66"/>
      <c r="C14" s="5" t="s">
        <v>12</v>
      </c>
      <c r="D14" s="1">
        <v>24</v>
      </c>
      <c r="E14" s="8">
        <v>5018.888888888889</v>
      </c>
      <c r="F14" s="3">
        <f>E14*4.5</f>
        <v>22585</v>
      </c>
      <c r="G14" s="8">
        <f>E14*28%</f>
        <v>1405.288888888889</v>
      </c>
      <c r="H14" s="27">
        <f t="shared" si="0"/>
        <v>168.6346666666667</v>
      </c>
      <c r="I14" s="27">
        <f t="shared" si="1"/>
        <v>534.0097777777778</v>
      </c>
      <c r="J14" s="27">
        <f t="shared" si="2"/>
        <v>702.6444444444445</v>
      </c>
    </row>
    <row r="15" spans="1:10" ht="15.75">
      <c r="A15" s="1">
        <v>12</v>
      </c>
      <c r="B15" s="66"/>
      <c r="C15" s="5" t="s">
        <v>13</v>
      </c>
      <c r="D15" s="1">
        <v>12</v>
      </c>
      <c r="E15" s="8">
        <v>8424.888888888889</v>
      </c>
      <c r="F15" s="3">
        <f>E15*4.5</f>
        <v>37912</v>
      </c>
      <c r="G15" s="8">
        <f>E15*28%</f>
        <v>2358.968888888889</v>
      </c>
      <c r="H15" s="27">
        <f t="shared" si="0"/>
        <v>283.0762666666667</v>
      </c>
      <c r="I15" s="27">
        <f t="shared" si="1"/>
        <v>896.4081777777778</v>
      </c>
      <c r="J15" s="27">
        <f t="shared" si="2"/>
        <v>1179.4844444444445</v>
      </c>
    </row>
    <row r="16" spans="1:10" ht="15.75">
      <c r="A16" s="6"/>
      <c r="B16" s="7" t="s">
        <v>0</v>
      </c>
      <c r="C16" s="9"/>
      <c r="D16" s="6">
        <f>SUM(D4:D15)</f>
        <v>386</v>
      </c>
      <c r="E16" s="10">
        <f>SUM(E4:E15)</f>
        <v>142357.44444444444</v>
      </c>
      <c r="F16" s="6">
        <f>SUM(F4:F15)</f>
        <v>624145</v>
      </c>
      <c r="G16" s="10">
        <f>SUM(G4:G15)</f>
        <v>67819.72444444445</v>
      </c>
      <c r="H16" s="27">
        <f t="shared" si="0"/>
        <v>8138.366933333335</v>
      </c>
      <c r="I16" s="27">
        <f t="shared" si="1"/>
        <v>25771.495288888895</v>
      </c>
      <c r="J16" s="27">
        <f t="shared" si="2"/>
        <v>33909.862222222226</v>
      </c>
    </row>
    <row r="17" spans="1:10" ht="15.75">
      <c r="A17" s="1">
        <v>13</v>
      </c>
      <c r="B17" s="66" t="s">
        <v>14</v>
      </c>
      <c r="C17" s="5" t="s">
        <v>15</v>
      </c>
      <c r="D17" s="1">
        <v>81</v>
      </c>
      <c r="E17" s="3">
        <v>12075</v>
      </c>
      <c r="F17" s="3">
        <v>48166</v>
      </c>
      <c r="G17" s="1">
        <v>7342</v>
      </c>
      <c r="H17" s="27">
        <f t="shared" si="0"/>
        <v>881.04</v>
      </c>
      <c r="I17" s="27">
        <f t="shared" si="1"/>
        <v>2789.96</v>
      </c>
      <c r="J17" s="27">
        <f t="shared" si="2"/>
        <v>3671</v>
      </c>
    </row>
    <row r="18" spans="1:10" ht="15.75">
      <c r="A18" s="1">
        <v>14</v>
      </c>
      <c r="B18" s="66"/>
      <c r="C18" s="5" t="s">
        <v>16</v>
      </c>
      <c r="D18" s="1">
        <v>42</v>
      </c>
      <c r="E18" s="3">
        <v>7354</v>
      </c>
      <c r="F18" s="3">
        <v>29866</v>
      </c>
      <c r="G18" s="1">
        <v>8124</v>
      </c>
      <c r="H18" s="27">
        <f t="shared" si="0"/>
        <v>974.8799999999999</v>
      </c>
      <c r="I18" s="27">
        <f t="shared" si="1"/>
        <v>3087.12</v>
      </c>
      <c r="J18" s="27">
        <f t="shared" si="2"/>
        <v>4061.9999999999995</v>
      </c>
    </row>
    <row r="19" spans="1:10" ht="15.75">
      <c r="A19" s="1">
        <v>15</v>
      </c>
      <c r="B19" s="66"/>
      <c r="C19" s="5" t="s">
        <v>17</v>
      </c>
      <c r="D19" s="1">
        <v>20</v>
      </c>
      <c r="E19" s="3">
        <v>3410</v>
      </c>
      <c r="F19" s="3">
        <v>14974</v>
      </c>
      <c r="G19" s="1">
        <v>4493</v>
      </c>
      <c r="H19" s="27">
        <f t="shared" si="0"/>
        <v>539.16</v>
      </c>
      <c r="I19" s="27">
        <f t="shared" si="1"/>
        <v>1707.34</v>
      </c>
      <c r="J19" s="27">
        <f t="shared" si="2"/>
        <v>2246.5</v>
      </c>
    </row>
    <row r="20" spans="1:10" ht="15.75">
      <c r="A20" s="1">
        <v>16</v>
      </c>
      <c r="B20" s="66"/>
      <c r="C20" s="5" t="s">
        <v>18</v>
      </c>
      <c r="D20" s="1">
        <v>38</v>
      </c>
      <c r="E20" s="3">
        <v>4885</v>
      </c>
      <c r="F20" s="3">
        <v>21356</v>
      </c>
      <c r="G20" s="1">
        <v>3068</v>
      </c>
      <c r="H20" s="27">
        <f t="shared" si="0"/>
        <v>368.15999999999997</v>
      </c>
      <c r="I20" s="27">
        <f t="shared" si="1"/>
        <v>1165.84</v>
      </c>
      <c r="J20" s="27">
        <f t="shared" si="2"/>
        <v>1534</v>
      </c>
    </row>
    <row r="21" spans="1:10" ht="15.75">
      <c r="A21" s="1">
        <v>17</v>
      </c>
      <c r="B21" s="66"/>
      <c r="C21" s="5" t="s">
        <v>19</v>
      </c>
      <c r="D21" s="1">
        <v>55</v>
      </c>
      <c r="E21" s="3">
        <v>6465</v>
      </c>
      <c r="F21" s="3">
        <v>26099</v>
      </c>
      <c r="G21" s="1">
        <v>4170</v>
      </c>
      <c r="H21" s="27">
        <f t="shared" si="0"/>
        <v>500.40000000000003</v>
      </c>
      <c r="I21" s="27">
        <f t="shared" si="1"/>
        <v>1584.6000000000001</v>
      </c>
      <c r="J21" s="27">
        <f t="shared" si="2"/>
        <v>2085</v>
      </c>
    </row>
    <row r="22" spans="1:10" ht="15.75">
      <c r="A22" s="1">
        <v>18</v>
      </c>
      <c r="B22" s="66"/>
      <c r="C22" s="5" t="s">
        <v>20</v>
      </c>
      <c r="D22" s="1">
        <v>42</v>
      </c>
      <c r="E22" s="3">
        <v>7520</v>
      </c>
      <c r="F22" s="3">
        <v>31320</v>
      </c>
      <c r="G22" s="1">
        <v>4571</v>
      </c>
      <c r="H22" s="27">
        <f t="shared" si="0"/>
        <v>548.52</v>
      </c>
      <c r="I22" s="27">
        <f t="shared" si="1"/>
        <v>1736.98</v>
      </c>
      <c r="J22" s="27">
        <f t="shared" si="2"/>
        <v>2285.5</v>
      </c>
    </row>
    <row r="23" spans="1:10" ht="15.75">
      <c r="A23" s="1">
        <v>19</v>
      </c>
      <c r="B23" s="66"/>
      <c r="C23" s="5" t="s">
        <v>21</v>
      </c>
      <c r="D23" s="1">
        <v>81</v>
      </c>
      <c r="E23" s="3">
        <v>31680</v>
      </c>
      <c r="F23" s="3">
        <v>125425</v>
      </c>
      <c r="G23" s="1">
        <v>2444</v>
      </c>
      <c r="H23" s="27">
        <f t="shared" si="0"/>
        <v>293.28000000000003</v>
      </c>
      <c r="I23" s="27">
        <f t="shared" si="1"/>
        <v>928.72</v>
      </c>
      <c r="J23" s="27">
        <f t="shared" si="2"/>
        <v>1222</v>
      </c>
    </row>
    <row r="24" spans="1:10" ht="15.75">
      <c r="A24" s="1">
        <v>20</v>
      </c>
      <c r="B24" s="66"/>
      <c r="C24" s="5" t="s">
        <v>22</v>
      </c>
      <c r="D24" s="1">
        <v>37</v>
      </c>
      <c r="E24" s="3">
        <v>6458</v>
      </c>
      <c r="F24" s="3">
        <v>27848</v>
      </c>
      <c r="G24" s="1">
        <v>2787</v>
      </c>
      <c r="H24" s="27">
        <f t="shared" si="0"/>
        <v>334.44</v>
      </c>
      <c r="I24" s="27">
        <f t="shared" si="1"/>
        <v>1059.06</v>
      </c>
      <c r="J24" s="27">
        <f t="shared" si="2"/>
        <v>1393.5</v>
      </c>
    </row>
    <row r="25" spans="1:10" ht="15.75">
      <c r="A25" s="6"/>
      <c r="B25" s="7" t="s">
        <v>0</v>
      </c>
      <c r="C25" s="9"/>
      <c r="D25" s="6">
        <f>SUM(D17:D24)</f>
        <v>396</v>
      </c>
      <c r="E25" s="6">
        <f>SUM(E17:E24)</f>
        <v>79847</v>
      </c>
      <c r="F25" s="6">
        <f>SUM(F17:F24)</f>
        <v>325054</v>
      </c>
      <c r="G25" s="6">
        <f>SUM(G17:G24)</f>
        <v>36999</v>
      </c>
      <c r="H25" s="27">
        <f t="shared" si="0"/>
        <v>4439.88</v>
      </c>
      <c r="I25" s="27">
        <f t="shared" si="1"/>
        <v>14059.62</v>
      </c>
      <c r="J25" s="27">
        <f t="shared" si="2"/>
        <v>18499.5</v>
      </c>
    </row>
    <row r="26" spans="1:10" ht="15.75">
      <c r="A26" s="1">
        <v>21</v>
      </c>
      <c r="B26" s="66" t="s">
        <v>23</v>
      </c>
      <c r="C26" s="5" t="s">
        <v>24</v>
      </c>
      <c r="D26" s="1">
        <v>202</v>
      </c>
      <c r="E26" s="3">
        <v>29433</v>
      </c>
      <c r="F26" s="3">
        <v>130096</v>
      </c>
      <c r="G26" s="1">
        <v>8780</v>
      </c>
      <c r="H26" s="27">
        <f t="shared" si="0"/>
        <v>1053.6</v>
      </c>
      <c r="I26" s="27">
        <f t="shared" si="1"/>
        <v>3336.4</v>
      </c>
      <c r="J26" s="27">
        <f t="shared" si="2"/>
        <v>4390</v>
      </c>
    </row>
    <row r="27" spans="1:10" ht="15.75">
      <c r="A27" s="1">
        <v>22</v>
      </c>
      <c r="B27" s="66"/>
      <c r="C27" s="5" t="s">
        <v>25</v>
      </c>
      <c r="D27" s="1">
        <v>23</v>
      </c>
      <c r="E27" s="3">
        <v>4844</v>
      </c>
      <c r="F27" s="3">
        <v>20117</v>
      </c>
      <c r="G27" s="1">
        <v>7109</v>
      </c>
      <c r="H27" s="27">
        <f t="shared" si="0"/>
        <v>853.08</v>
      </c>
      <c r="I27" s="27">
        <f t="shared" si="1"/>
        <v>2701.42</v>
      </c>
      <c r="J27" s="27">
        <f t="shared" si="2"/>
        <v>3554.5</v>
      </c>
    </row>
    <row r="28" spans="1:10" ht="15.75">
      <c r="A28" s="1">
        <v>23</v>
      </c>
      <c r="B28" s="66"/>
      <c r="C28" s="5" t="s">
        <v>26</v>
      </c>
      <c r="D28" s="1">
        <v>55</v>
      </c>
      <c r="E28" s="3">
        <v>12444</v>
      </c>
      <c r="F28" s="3">
        <v>52180</v>
      </c>
      <c r="G28" s="1">
        <v>3146</v>
      </c>
      <c r="H28" s="27">
        <f t="shared" si="0"/>
        <v>377.52</v>
      </c>
      <c r="I28" s="27">
        <f t="shared" si="1"/>
        <v>1195.48</v>
      </c>
      <c r="J28" s="27">
        <f t="shared" si="2"/>
        <v>1573</v>
      </c>
    </row>
    <row r="29" spans="1:10" ht="15.75">
      <c r="A29" s="1">
        <v>24</v>
      </c>
      <c r="B29" s="66"/>
      <c r="C29" s="5" t="s">
        <v>27</v>
      </c>
      <c r="D29" s="1">
        <v>33</v>
      </c>
      <c r="E29" s="3">
        <v>8951</v>
      </c>
      <c r="F29" s="3">
        <v>40850</v>
      </c>
      <c r="G29" s="1">
        <v>3802</v>
      </c>
      <c r="H29" s="27">
        <f t="shared" si="0"/>
        <v>456.24</v>
      </c>
      <c r="I29" s="27">
        <f t="shared" si="1"/>
        <v>1444.7600000000002</v>
      </c>
      <c r="J29" s="27">
        <f t="shared" si="2"/>
        <v>1901.0000000000002</v>
      </c>
    </row>
    <row r="30" spans="1:10" ht="15.75">
      <c r="A30" s="1">
        <v>25</v>
      </c>
      <c r="B30" s="66"/>
      <c r="C30" s="5" t="s">
        <v>28</v>
      </c>
      <c r="D30" s="1">
        <v>30</v>
      </c>
      <c r="E30" s="3">
        <v>13054</v>
      </c>
      <c r="F30" s="3">
        <v>51570</v>
      </c>
      <c r="G30" s="1">
        <v>5430</v>
      </c>
      <c r="H30" s="27">
        <f t="shared" si="0"/>
        <v>651.5999999999999</v>
      </c>
      <c r="I30" s="27">
        <f t="shared" si="1"/>
        <v>2063.4</v>
      </c>
      <c r="J30" s="27">
        <f t="shared" si="2"/>
        <v>2715</v>
      </c>
    </row>
    <row r="31" spans="1:10" ht="15.75">
      <c r="A31" s="1">
        <v>26</v>
      </c>
      <c r="B31" s="66"/>
      <c r="C31" s="5" t="s">
        <v>29</v>
      </c>
      <c r="D31" s="1">
        <v>19</v>
      </c>
      <c r="E31" s="3">
        <v>3515</v>
      </c>
      <c r="F31" s="3">
        <v>15512</v>
      </c>
      <c r="G31" s="1">
        <v>830</v>
      </c>
      <c r="H31" s="27">
        <f t="shared" si="0"/>
        <v>99.60000000000001</v>
      </c>
      <c r="I31" s="27">
        <f t="shared" si="1"/>
        <v>315.40000000000003</v>
      </c>
      <c r="J31" s="27">
        <f t="shared" si="2"/>
        <v>415.00000000000006</v>
      </c>
    </row>
    <row r="32" spans="1:10" ht="15.75">
      <c r="A32" s="1">
        <v>27</v>
      </c>
      <c r="B32" s="66"/>
      <c r="C32" s="5" t="s">
        <v>30</v>
      </c>
      <c r="D32" s="1">
        <v>90</v>
      </c>
      <c r="E32" s="3">
        <v>10635</v>
      </c>
      <c r="F32" s="3">
        <v>44584</v>
      </c>
      <c r="G32" s="1">
        <v>6168</v>
      </c>
      <c r="H32" s="27">
        <f t="shared" si="0"/>
        <v>740.16</v>
      </c>
      <c r="I32" s="27">
        <f t="shared" si="1"/>
        <v>2343.84</v>
      </c>
      <c r="J32" s="27">
        <f t="shared" si="2"/>
        <v>3084</v>
      </c>
    </row>
    <row r="33" spans="1:10" ht="15.75">
      <c r="A33" s="1">
        <v>28</v>
      </c>
      <c r="B33" s="66"/>
      <c r="C33" s="5" t="s">
        <v>31</v>
      </c>
      <c r="D33" s="1">
        <v>38</v>
      </c>
      <c r="E33" s="8">
        <v>8886.888888888889</v>
      </c>
      <c r="F33" s="3">
        <f>E33*4.5</f>
        <v>39991</v>
      </c>
      <c r="G33" s="8">
        <f>E33*28%</f>
        <v>2488.328888888889</v>
      </c>
      <c r="H33" s="27">
        <f t="shared" si="0"/>
        <v>298.5994666666667</v>
      </c>
      <c r="I33" s="27">
        <f t="shared" si="1"/>
        <v>945.5649777777779</v>
      </c>
      <c r="J33" s="27">
        <f t="shared" si="2"/>
        <v>1244.1644444444446</v>
      </c>
    </row>
    <row r="34" spans="1:10" ht="15.75">
      <c r="A34" s="1">
        <v>29</v>
      </c>
      <c r="B34" s="66"/>
      <c r="C34" s="5"/>
      <c r="D34" s="1">
        <v>25</v>
      </c>
      <c r="E34" s="8">
        <v>1402.6666666666667</v>
      </c>
      <c r="F34" s="3">
        <f>E34*4.5</f>
        <v>6312</v>
      </c>
      <c r="G34" s="8">
        <f>E34*28%</f>
        <v>392.7466666666667</v>
      </c>
      <c r="H34" s="27">
        <f t="shared" si="0"/>
        <v>47.1296</v>
      </c>
      <c r="I34" s="27">
        <f t="shared" si="1"/>
        <v>149.24373333333335</v>
      </c>
      <c r="J34" s="27">
        <f t="shared" si="2"/>
        <v>196.37333333333336</v>
      </c>
    </row>
    <row r="35" spans="1:10" ht="15.75">
      <c r="A35" s="6"/>
      <c r="B35" s="7" t="s">
        <v>0</v>
      </c>
      <c r="C35" s="9"/>
      <c r="D35" s="6">
        <f>SUM(D26:D34)</f>
        <v>515</v>
      </c>
      <c r="E35" s="10">
        <f>SUM(E26:E34)</f>
        <v>93165.55555555556</v>
      </c>
      <c r="F35" s="6">
        <f>SUM(F26:F34)</f>
        <v>401212</v>
      </c>
      <c r="G35" s="10">
        <f>SUM(G26:G34)</f>
        <v>38146.07555555556</v>
      </c>
      <c r="H35" s="27">
        <f t="shared" si="0"/>
        <v>4577.529066666667</v>
      </c>
      <c r="I35" s="27">
        <f t="shared" si="1"/>
        <v>14495.508711111112</v>
      </c>
      <c r="J35" s="27">
        <f t="shared" si="2"/>
        <v>19073.03777777778</v>
      </c>
    </row>
    <row r="36" spans="1:10" ht="15.75">
      <c r="A36" s="1">
        <v>30</v>
      </c>
      <c r="B36" s="66" t="s">
        <v>33</v>
      </c>
      <c r="C36" s="5" t="s">
        <v>34</v>
      </c>
      <c r="D36" s="1">
        <v>32</v>
      </c>
      <c r="E36" s="3">
        <v>4516</v>
      </c>
      <c r="F36" s="3">
        <v>16512</v>
      </c>
      <c r="G36" s="1">
        <v>775</v>
      </c>
      <c r="H36" s="27">
        <f t="shared" si="0"/>
        <v>93</v>
      </c>
      <c r="I36" s="27">
        <f t="shared" si="1"/>
        <v>294.5</v>
      </c>
      <c r="J36" s="27">
        <f t="shared" si="2"/>
        <v>387.5</v>
      </c>
    </row>
    <row r="37" spans="1:10" ht="15.75">
      <c r="A37" s="1">
        <v>31</v>
      </c>
      <c r="B37" s="66"/>
      <c r="C37" s="5" t="s">
        <v>35</v>
      </c>
      <c r="D37" s="1">
        <v>102</v>
      </c>
      <c r="E37" s="3">
        <v>28829</v>
      </c>
      <c r="F37" s="3">
        <v>112038</v>
      </c>
      <c r="G37" s="1">
        <v>2943</v>
      </c>
      <c r="H37" s="27">
        <f t="shared" si="0"/>
        <v>353.15999999999997</v>
      </c>
      <c r="I37" s="27">
        <f t="shared" si="1"/>
        <v>1118.34</v>
      </c>
      <c r="J37" s="27">
        <f t="shared" si="2"/>
        <v>1471.5</v>
      </c>
    </row>
    <row r="38" spans="1:10" ht="15.75">
      <c r="A38" s="1">
        <v>32</v>
      </c>
      <c r="B38" s="66"/>
      <c r="C38" s="5" t="s">
        <v>36</v>
      </c>
      <c r="D38" s="1">
        <v>20</v>
      </c>
      <c r="E38" s="3">
        <v>6788</v>
      </c>
      <c r="F38" s="3">
        <v>24019</v>
      </c>
      <c r="G38" s="1">
        <v>1139</v>
      </c>
      <c r="H38" s="27">
        <f t="shared" si="0"/>
        <v>136.68</v>
      </c>
      <c r="I38" s="27">
        <f t="shared" si="1"/>
        <v>432.82000000000005</v>
      </c>
      <c r="J38" s="27">
        <f t="shared" si="2"/>
        <v>569.5</v>
      </c>
    </row>
    <row r="39" spans="1:10" ht="15.75">
      <c r="A39" s="1">
        <v>33</v>
      </c>
      <c r="B39" s="66"/>
      <c r="C39" s="5" t="s">
        <v>37</v>
      </c>
      <c r="D39" s="1">
        <v>43</v>
      </c>
      <c r="E39" s="3">
        <v>9630</v>
      </c>
      <c r="F39" s="3">
        <v>33582</v>
      </c>
      <c r="G39" s="1">
        <v>4125</v>
      </c>
      <c r="H39" s="27">
        <f t="shared" si="0"/>
        <v>495</v>
      </c>
      <c r="I39" s="27">
        <f t="shared" si="1"/>
        <v>1567.5</v>
      </c>
      <c r="J39" s="27">
        <f t="shared" si="2"/>
        <v>2062.5</v>
      </c>
    </row>
    <row r="40" spans="1:10" ht="15.75">
      <c r="A40" s="1">
        <v>34</v>
      </c>
      <c r="B40" s="66"/>
      <c r="C40" s="5" t="s">
        <v>38</v>
      </c>
      <c r="D40" s="1">
        <v>36</v>
      </c>
      <c r="E40" s="3">
        <v>8152</v>
      </c>
      <c r="F40" s="3">
        <v>29486</v>
      </c>
      <c r="G40" s="1">
        <v>3154</v>
      </c>
      <c r="H40" s="27">
        <f t="shared" si="0"/>
        <v>378.48</v>
      </c>
      <c r="I40" s="27">
        <f t="shared" si="1"/>
        <v>1198.52</v>
      </c>
      <c r="J40" s="27">
        <f t="shared" si="2"/>
        <v>1577</v>
      </c>
    </row>
    <row r="41" spans="1:10" ht="15.75">
      <c r="A41" s="1">
        <v>35</v>
      </c>
      <c r="B41" s="66"/>
      <c r="C41" s="5" t="s">
        <v>39</v>
      </c>
      <c r="D41" s="1">
        <v>113</v>
      </c>
      <c r="E41" s="3">
        <v>37850</v>
      </c>
      <c r="F41" s="3">
        <v>143098</v>
      </c>
      <c r="G41" s="1">
        <v>5440</v>
      </c>
      <c r="H41" s="27">
        <f t="shared" si="0"/>
        <v>652.8</v>
      </c>
      <c r="I41" s="27">
        <f t="shared" si="1"/>
        <v>2067.2</v>
      </c>
      <c r="J41" s="27">
        <f t="shared" si="2"/>
        <v>2720</v>
      </c>
    </row>
    <row r="42" spans="1:10" ht="23.25" customHeight="1">
      <c r="A42" s="1">
        <v>36</v>
      </c>
      <c r="B42" s="66"/>
      <c r="C42" s="5" t="s">
        <v>40</v>
      </c>
      <c r="D42" s="1">
        <v>34</v>
      </c>
      <c r="E42" s="3">
        <v>7206</v>
      </c>
      <c r="F42" s="3">
        <v>25170</v>
      </c>
      <c r="G42" s="1">
        <v>1493</v>
      </c>
      <c r="H42" s="27">
        <f t="shared" si="0"/>
        <v>179.16</v>
      </c>
      <c r="I42" s="27">
        <f t="shared" si="1"/>
        <v>567.34</v>
      </c>
      <c r="J42" s="27">
        <f t="shared" si="2"/>
        <v>746.5</v>
      </c>
    </row>
    <row r="43" spans="1:10" ht="15.75">
      <c r="A43" s="1">
        <v>37</v>
      </c>
      <c r="B43" s="66"/>
      <c r="C43" s="5" t="s">
        <v>41</v>
      </c>
      <c r="D43" s="1">
        <v>30</v>
      </c>
      <c r="E43" s="3">
        <v>9260</v>
      </c>
      <c r="F43" s="3">
        <v>32869</v>
      </c>
      <c r="G43" s="1">
        <v>3502</v>
      </c>
      <c r="H43" s="27">
        <f t="shared" si="0"/>
        <v>420.24</v>
      </c>
      <c r="I43" s="27">
        <f t="shared" si="1"/>
        <v>1330.7600000000002</v>
      </c>
      <c r="J43" s="27">
        <f t="shared" si="2"/>
        <v>1751.0000000000002</v>
      </c>
    </row>
    <row r="44" spans="1:10" ht="15.75">
      <c r="A44" s="1">
        <v>38</v>
      </c>
      <c r="B44" s="66"/>
      <c r="C44" s="5" t="s">
        <v>42</v>
      </c>
      <c r="D44" s="1">
        <v>32</v>
      </c>
      <c r="E44" s="3">
        <v>8488</v>
      </c>
      <c r="F44" s="3">
        <v>31461</v>
      </c>
      <c r="G44" s="1">
        <v>2531</v>
      </c>
      <c r="H44" s="27">
        <f t="shared" si="0"/>
        <v>303.71999999999997</v>
      </c>
      <c r="I44" s="27">
        <f t="shared" si="1"/>
        <v>961.78</v>
      </c>
      <c r="J44" s="27">
        <f t="shared" si="2"/>
        <v>1265.5</v>
      </c>
    </row>
    <row r="45" spans="1:10" ht="15.75">
      <c r="A45" s="1">
        <v>39</v>
      </c>
      <c r="B45" s="66"/>
      <c r="C45" s="5" t="s">
        <v>43</v>
      </c>
      <c r="D45" s="1">
        <v>16</v>
      </c>
      <c r="E45" s="8">
        <v>5244.444444444444</v>
      </c>
      <c r="F45" s="3">
        <f>E45*4.5</f>
        <v>23600</v>
      </c>
      <c r="G45" s="8">
        <f>E45*28%</f>
        <v>1468.4444444444446</v>
      </c>
      <c r="H45" s="27">
        <f t="shared" si="0"/>
        <v>176.21333333333334</v>
      </c>
      <c r="I45" s="27">
        <f t="shared" si="1"/>
        <v>558.0088888888889</v>
      </c>
      <c r="J45" s="27">
        <f t="shared" si="2"/>
        <v>734.2222222222223</v>
      </c>
    </row>
    <row r="46" spans="1:10" ht="15.75">
      <c r="A46" s="1">
        <v>40</v>
      </c>
      <c r="B46" s="66"/>
      <c r="C46" s="5" t="s">
        <v>44</v>
      </c>
      <c r="D46" s="1">
        <v>10</v>
      </c>
      <c r="E46" s="8">
        <v>7160.444444444444</v>
      </c>
      <c r="F46" s="3">
        <f>E46*4.5</f>
        <v>32222</v>
      </c>
      <c r="G46" s="8">
        <f>E46*28%</f>
        <v>2004.9244444444446</v>
      </c>
      <c r="H46" s="27">
        <f t="shared" si="0"/>
        <v>240.59093333333337</v>
      </c>
      <c r="I46" s="27">
        <f t="shared" si="1"/>
        <v>761.871288888889</v>
      </c>
      <c r="J46" s="27">
        <f t="shared" si="2"/>
        <v>1002.4622222222224</v>
      </c>
    </row>
    <row r="47" spans="1:10" ht="15.75">
      <c r="A47" s="1">
        <v>41</v>
      </c>
      <c r="B47" s="66"/>
      <c r="C47" s="5" t="s">
        <v>45</v>
      </c>
      <c r="D47" s="1">
        <v>18</v>
      </c>
      <c r="E47" s="8">
        <v>7203.111111111111</v>
      </c>
      <c r="F47" s="3">
        <f>E47*4.5</f>
        <v>32414</v>
      </c>
      <c r="G47" s="8">
        <f>E47*28%</f>
        <v>2016.8711111111113</v>
      </c>
      <c r="H47" s="27">
        <f t="shared" si="0"/>
        <v>242.02453333333335</v>
      </c>
      <c r="I47" s="27">
        <f t="shared" si="1"/>
        <v>766.4110222222222</v>
      </c>
      <c r="J47" s="27">
        <f t="shared" si="2"/>
        <v>1008.4355555555555</v>
      </c>
    </row>
    <row r="48" spans="1:10" ht="15.75">
      <c r="A48" s="6"/>
      <c r="B48" s="7" t="s">
        <v>0</v>
      </c>
      <c r="C48" s="9"/>
      <c r="D48" s="6">
        <f>SUM(D36:D47)</f>
        <v>486</v>
      </c>
      <c r="E48" s="6">
        <f>SUM(E36:E47)</f>
        <v>140327</v>
      </c>
      <c r="F48" s="6">
        <f>SUM(F36:F47)</f>
        <v>536471</v>
      </c>
      <c r="G48" s="10">
        <f>SUM(G36:G47)</f>
        <v>30592.24</v>
      </c>
      <c r="H48" s="27">
        <f t="shared" si="0"/>
        <v>3671.0688000000005</v>
      </c>
      <c r="I48" s="27">
        <f t="shared" si="1"/>
        <v>11625.051200000002</v>
      </c>
      <c r="J48" s="27">
        <f t="shared" si="2"/>
        <v>15296.120000000003</v>
      </c>
    </row>
    <row r="49" spans="1:10" ht="15.75">
      <c r="A49" s="1">
        <v>42</v>
      </c>
      <c r="B49" s="66" t="s">
        <v>46</v>
      </c>
      <c r="C49" s="5" t="s">
        <v>47</v>
      </c>
      <c r="D49" s="1">
        <v>43</v>
      </c>
      <c r="E49" s="3">
        <v>2747</v>
      </c>
      <c r="F49" s="3">
        <v>10301</v>
      </c>
      <c r="G49" s="1">
        <v>1950</v>
      </c>
      <c r="H49" s="27">
        <f t="shared" si="0"/>
        <v>234</v>
      </c>
      <c r="I49" s="27">
        <f t="shared" si="1"/>
        <v>741</v>
      </c>
      <c r="J49" s="27">
        <f t="shared" si="2"/>
        <v>975</v>
      </c>
    </row>
    <row r="50" spans="1:10" ht="15.75">
      <c r="A50" s="1">
        <v>43</v>
      </c>
      <c r="B50" s="66"/>
      <c r="C50" s="5" t="s">
        <v>48</v>
      </c>
      <c r="D50" s="1">
        <v>44</v>
      </c>
      <c r="E50" s="3">
        <v>9613</v>
      </c>
      <c r="F50" s="3">
        <v>39107</v>
      </c>
      <c r="G50" s="1">
        <v>6112</v>
      </c>
      <c r="H50" s="27">
        <f t="shared" si="0"/>
        <v>733.4399999999999</v>
      </c>
      <c r="I50" s="27">
        <f t="shared" si="1"/>
        <v>2322.56</v>
      </c>
      <c r="J50" s="27">
        <f t="shared" si="2"/>
        <v>3056</v>
      </c>
    </row>
    <row r="51" spans="1:10" ht="15.75">
      <c r="A51" s="1">
        <v>44</v>
      </c>
      <c r="B51" s="66"/>
      <c r="C51" s="5" t="s">
        <v>49</v>
      </c>
      <c r="D51" s="1">
        <v>170</v>
      </c>
      <c r="E51" s="3">
        <v>67529</v>
      </c>
      <c r="F51" s="3">
        <v>266500</v>
      </c>
      <c r="G51" s="1">
        <v>5283</v>
      </c>
      <c r="H51" s="27">
        <f t="shared" si="0"/>
        <v>633.96</v>
      </c>
      <c r="I51" s="27">
        <f t="shared" si="1"/>
        <v>2007.54</v>
      </c>
      <c r="J51" s="27">
        <f t="shared" si="2"/>
        <v>2641.5</v>
      </c>
    </row>
    <row r="52" spans="1:10" ht="15.75">
      <c r="A52" s="1">
        <v>45</v>
      </c>
      <c r="B52" s="66"/>
      <c r="C52" s="5" t="s">
        <v>50</v>
      </c>
      <c r="D52" s="1">
        <v>19</v>
      </c>
      <c r="E52" s="3">
        <v>6800</v>
      </c>
      <c r="F52" s="3">
        <v>26469</v>
      </c>
      <c r="G52" s="1">
        <v>5205</v>
      </c>
      <c r="H52" s="27">
        <f t="shared" si="0"/>
        <v>624.5999999999999</v>
      </c>
      <c r="I52" s="27">
        <f t="shared" si="1"/>
        <v>1977.8999999999999</v>
      </c>
      <c r="J52" s="27">
        <f t="shared" si="2"/>
        <v>2602.5</v>
      </c>
    </row>
    <row r="53" spans="1:10" ht="15.75">
      <c r="A53" s="1">
        <v>46</v>
      </c>
      <c r="B53" s="66"/>
      <c r="C53" s="5" t="s">
        <v>51</v>
      </c>
      <c r="D53" s="1">
        <v>32</v>
      </c>
      <c r="E53" s="3">
        <v>12226</v>
      </c>
      <c r="F53" s="3">
        <v>47366</v>
      </c>
      <c r="G53" s="1">
        <v>1202</v>
      </c>
      <c r="H53" s="27">
        <f t="shared" si="0"/>
        <v>144.24</v>
      </c>
      <c r="I53" s="27">
        <f t="shared" si="1"/>
        <v>456.76</v>
      </c>
      <c r="J53" s="27">
        <f t="shared" si="2"/>
        <v>601</v>
      </c>
    </row>
    <row r="54" spans="1:10" ht="15.75">
      <c r="A54" s="1">
        <v>47</v>
      </c>
      <c r="B54" s="66"/>
      <c r="C54" s="5" t="s">
        <v>52</v>
      </c>
      <c r="D54" s="1">
        <v>48</v>
      </c>
      <c r="E54" s="3">
        <v>21048</v>
      </c>
      <c r="F54" s="3">
        <v>88459</v>
      </c>
      <c r="G54" s="1">
        <v>3190</v>
      </c>
      <c r="H54" s="27">
        <f t="shared" si="0"/>
        <v>382.79999999999995</v>
      </c>
      <c r="I54" s="27">
        <f t="shared" si="1"/>
        <v>1212.2</v>
      </c>
      <c r="J54" s="27">
        <f t="shared" si="2"/>
        <v>1595</v>
      </c>
    </row>
    <row r="55" spans="1:10" ht="15.75">
      <c r="A55" s="1">
        <v>48</v>
      </c>
      <c r="B55" s="66"/>
      <c r="C55" s="5" t="s">
        <v>53</v>
      </c>
      <c r="D55" s="1">
        <v>27</v>
      </c>
      <c r="E55" s="3">
        <v>6174</v>
      </c>
      <c r="F55" s="3">
        <v>22421</v>
      </c>
      <c r="G55" s="1">
        <v>1930</v>
      </c>
      <c r="H55" s="27">
        <f t="shared" si="0"/>
        <v>231.60000000000002</v>
      </c>
      <c r="I55" s="27">
        <f t="shared" si="1"/>
        <v>733.4</v>
      </c>
      <c r="J55" s="27">
        <f t="shared" si="2"/>
        <v>965</v>
      </c>
    </row>
    <row r="56" spans="1:10" ht="15.75">
      <c r="A56" s="1">
        <v>49</v>
      </c>
      <c r="B56" s="66"/>
      <c r="C56" s="5" t="s">
        <v>54</v>
      </c>
      <c r="D56" s="1">
        <v>27</v>
      </c>
      <c r="E56" s="3">
        <v>9964</v>
      </c>
      <c r="F56" s="3">
        <v>39805</v>
      </c>
      <c r="G56" s="1">
        <v>4479</v>
      </c>
      <c r="H56" s="27">
        <f t="shared" si="0"/>
        <v>537.48</v>
      </c>
      <c r="I56" s="27">
        <f t="shared" si="1"/>
        <v>1702.02</v>
      </c>
      <c r="J56" s="27">
        <f t="shared" si="2"/>
        <v>2239.5</v>
      </c>
    </row>
    <row r="57" spans="1:10" ht="15.75">
      <c r="A57" s="1">
        <v>50</v>
      </c>
      <c r="B57" s="66"/>
      <c r="C57" s="5" t="s">
        <v>55</v>
      </c>
      <c r="D57" s="1">
        <v>24</v>
      </c>
      <c r="E57" s="3">
        <v>6066</v>
      </c>
      <c r="F57" s="3">
        <v>23364</v>
      </c>
      <c r="G57" s="1">
        <v>2858</v>
      </c>
      <c r="H57" s="27">
        <f t="shared" si="0"/>
        <v>342.96</v>
      </c>
      <c r="I57" s="27">
        <f t="shared" si="1"/>
        <v>1086.04</v>
      </c>
      <c r="J57" s="27">
        <f t="shared" si="2"/>
        <v>1429</v>
      </c>
    </row>
    <row r="58" spans="1:10" ht="15.75">
      <c r="A58" s="1">
        <v>51</v>
      </c>
      <c r="B58" s="66"/>
      <c r="C58" s="5" t="s">
        <v>56</v>
      </c>
      <c r="D58" s="1">
        <v>45</v>
      </c>
      <c r="E58" s="3">
        <v>22244</v>
      </c>
      <c r="F58" s="3">
        <v>85269</v>
      </c>
      <c r="G58" s="1">
        <v>2147</v>
      </c>
      <c r="H58" s="27">
        <f t="shared" si="0"/>
        <v>257.64</v>
      </c>
      <c r="I58" s="27">
        <f t="shared" si="1"/>
        <v>815.8599999999999</v>
      </c>
      <c r="J58" s="27">
        <f t="shared" si="2"/>
        <v>1073.5</v>
      </c>
    </row>
    <row r="59" spans="1:10" ht="15.75">
      <c r="A59" s="1">
        <v>52</v>
      </c>
      <c r="B59" s="66"/>
      <c r="C59" s="5" t="s">
        <v>57</v>
      </c>
      <c r="D59" s="1">
        <v>34</v>
      </c>
      <c r="E59" s="3">
        <v>6948</v>
      </c>
      <c r="F59" s="3">
        <v>28598</v>
      </c>
      <c r="G59" s="1">
        <v>2664</v>
      </c>
      <c r="H59" s="27">
        <f t="shared" si="0"/>
        <v>319.68</v>
      </c>
      <c r="I59" s="27">
        <f t="shared" si="1"/>
        <v>1012.32</v>
      </c>
      <c r="J59" s="27">
        <f t="shared" si="2"/>
        <v>1332</v>
      </c>
    </row>
    <row r="60" spans="1:10" ht="15.75">
      <c r="A60" s="1">
        <v>53</v>
      </c>
      <c r="B60" s="66"/>
      <c r="C60" s="5" t="s">
        <v>58</v>
      </c>
      <c r="D60" s="1">
        <v>31</v>
      </c>
      <c r="E60" s="3">
        <v>5645</v>
      </c>
      <c r="F60" s="3">
        <v>22922</v>
      </c>
      <c r="G60" s="1">
        <v>4138</v>
      </c>
      <c r="H60" s="27">
        <f t="shared" si="0"/>
        <v>496.56000000000006</v>
      </c>
      <c r="I60" s="27">
        <f t="shared" si="1"/>
        <v>1572.44</v>
      </c>
      <c r="J60" s="27">
        <f t="shared" si="2"/>
        <v>2069</v>
      </c>
    </row>
    <row r="61" spans="1:10" ht="15.75">
      <c r="A61" s="1">
        <v>54</v>
      </c>
      <c r="B61" s="66"/>
      <c r="C61" s="5" t="s">
        <v>59</v>
      </c>
      <c r="D61" s="1">
        <v>19</v>
      </c>
      <c r="E61" s="3">
        <v>7793</v>
      </c>
      <c r="F61" s="3">
        <v>29478</v>
      </c>
      <c r="G61" s="1">
        <v>2652</v>
      </c>
      <c r="H61" s="27">
        <f t="shared" si="0"/>
        <v>318.24</v>
      </c>
      <c r="I61" s="27">
        <f t="shared" si="1"/>
        <v>1007.76</v>
      </c>
      <c r="J61" s="27">
        <f t="shared" si="2"/>
        <v>1326</v>
      </c>
    </row>
    <row r="62" spans="1:10" ht="15.75">
      <c r="A62" s="1"/>
      <c r="B62" s="7" t="s">
        <v>0</v>
      </c>
      <c r="C62" s="9"/>
      <c r="D62" s="6">
        <f>SUM(D49:D61)</f>
        <v>563</v>
      </c>
      <c r="E62" s="6">
        <f>SUM(E49:E61)</f>
        <v>184797</v>
      </c>
      <c r="F62" s="6">
        <f>SUM(F49:F61)</f>
        <v>730059</v>
      </c>
      <c r="G62" s="6">
        <f>SUM(G49:G61)</f>
        <v>43810</v>
      </c>
      <c r="H62" s="27">
        <f t="shared" si="0"/>
        <v>5257.200000000001</v>
      </c>
      <c r="I62" s="27">
        <f t="shared" si="1"/>
        <v>16647.8</v>
      </c>
      <c r="J62" s="27">
        <f t="shared" si="2"/>
        <v>21905</v>
      </c>
    </row>
    <row r="63" spans="1:10" ht="15.75">
      <c r="A63" s="1">
        <v>55</v>
      </c>
      <c r="B63" s="63" t="s">
        <v>60</v>
      </c>
      <c r="C63" s="4" t="s">
        <v>122</v>
      </c>
      <c r="D63" s="1">
        <v>111</v>
      </c>
      <c r="E63" s="1">
        <v>123228</v>
      </c>
      <c r="F63" s="3">
        <v>451231</v>
      </c>
      <c r="G63" s="1">
        <v>34380</v>
      </c>
      <c r="H63" s="27">
        <f t="shared" si="0"/>
        <v>4125.6</v>
      </c>
      <c r="I63" s="27">
        <f t="shared" si="1"/>
        <v>13064.4</v>
      </c>
      <c r="J63" s="27">
        <f t="shared" si="2"/>
        <v>17190</v>
      </c>
    </row>
    <row r="64" spans="1:10" ht="15.75">
      <c r="A64" s="1">
        <v>56</v>
      </c>
      <c r="B64" s="64"/>
      <c r="C64" s="5" t="s">
        <v>61</v>
      </c>
      <c r="D64" s="1">
        <v>48</v>
      </c>
      <c r="E64" s="3">
        <v>12330</v>
      </c>
      <c r="F64" s="3">
        <v>46587</v>
      </c>
      <c r="G64" s="1">
        <v>1828</v>
      </c>
      <c r="H64" s="27">
        <f t="shared" si="0"/>
        <v>219.36</v>
      </c>
      <c r="I64" s="27">
        <f t="shared" si="1"/>
        <v>694.6400000000001</v>
      </c>
      <c r="J64" s="27">
        <f t="shared" si="2"/>
        <v>914</v>
      </c>
    </row>
    <row r="65" spans="1:10" ht="15.75">
      <c r="A65" s="1">
        <v>57</v>
      </c>
      <c r="B65" s="64"/>
      <c r="C65" s="5" t="s">
        <v>62</v>
      </c>
      <c r="D65" s="1">
        <v>23</v>
      </c>
      <c r="E65" s="3">
        <v>6922</v>
      </c>
      <c r="F65" s="3">
        <v>26796</v>
      </c>
      <c r="G65" s="1">
        <v>973</v>
      </c>
      <c r="H65" s="27">
        <f t="shared" si="0"/>
        <v>116.76</v>
      </c>
      <c r="I65" s="27">
        <f t="shared" si="1"/>
        <v>369.74</v>
      </c>
      <c r="J65" s="27">
        <f t="shared" si="2"/>
        <v>486.5</v>
      </c>
    </row>
    <row r="66" spans="1:10" ht="15.75">
      <c r="A66" s="1">
        <v>58</v>
      </c>
      <c r="B66" s="64"/>
      <c r="C66" s="5" t="s">
        <v>63</v>
      </c>
      <c r="D66" s="1">
        <v>88</v>
      </c>
      <c r="E66" s="3">
        <v>24743</v>
      </c>
      <c r="F66" s="3">
        <v>91283</v>
      </c>
      <c r="G66" s="1">
        <v>2019</v>
      </c>
      <c r="H66" s="27">
        <f t="shared" si="0"/>
        <v>242.28000000000003</v>
      </c>
      <c r="I66" s="27">
        <f t="shared" si="1"/>
        <v>767.22</v>
      </c>
      <c r="J66" s="27">
        <f t="shared" si="2"/>
        <v>1009.5000000000001</v>
      </c>
    </row>
    <row r="67" spans="1:10" ht="15.75">
      <c r="A67" s="1">
        <v>59</v>
      </c>
      <c r="B67" s="64"/>
      <c r="C67" s="5" t="s">
        <v>64</v>
      </c>
      <c r="D67" s="1">
        <v>28</v>
      </c>
      <c r="E67" s="3">
        <v>11360</v>
      </c>
      <c r="F67" s="3">
        <v>44311</v>
      </c>
      <c r="G67" s="1">
        <v>240</v>
      </c>
      <c r="H67" s="27">
        <f t="shared" si="0"/>
        <v>28.799999999999997</v>
      </c>
      <c r="I67" s="27">
        <f t="shared" si="1"/>
        <v>91.2</v>
      </c>
      <c r="J67" s="27">
        <f t="shared" si="2"/>
        <v>120</v>
      </c>
    </row>
    <row r="68" spans="1:10" ht="15.75">
      <c r="A68" s="1">
        <v>60</v>
      </c>
      <c r="B68" s="64"/>
      <c r="C68" s="5" t="s">
        <v>65</v>
      </c>
      <c r="D68" s="1">
        <v>28</v>
      </c>
      <c r="E68" s="3">
        <v>8141</v>
      </c>
      <c r="F68" s="3">
        <v>28868</v>
      </c>
      <c r="G68" s="1">
        <v>1528</v>
      </c>
      <c r="H68" s="27">
        <f t="shared" si="0"/>
        <v>183.35999999999999</v>
      </c>
      <c r="I68" s="27">
        <f t="shared" si="1"/>
        <v>580.64</v>
      </c>
      <c r="J68" s="27">
        <f t="shared" si="2"/>
        <v>764</v>
      </c>
    </row>
    <row r="69" spans="1:10" ht="15.75">
      <c r="A69" s="1">
        <v>61</v>
      </c>
      <c r="B69" s="64"/>
      <c r="C69" s="5" t="s">
        <v>66</v>
      </c>
      <c r="D69" s="1">
        <v>24</v>
      </c>
      <c r="E69" s="8">
        <v>8094</v>
      </c>
      <c r="F69" s="3">
        <f>E69*4.5</f>
        <v>36423</v>
      </c>
      <c r="G69" s="8">
        <f>E69*28%</f>
        <v>2266.32</v>
      </c>
      <c r="H69" s="27">
        <f aca="true" t="shared" si="3" ref="H69:H127">G69/100*12</f>
        <v>271.95840000000004</v>
      </c>
      <c r="I69" s="27">
        <f aca="true" t="shared" si="4" ref="I69:I127">G69/100*38</f>
        <v>861.2016000000001</v>
      </c>
      <c r="J69" s="27">
        <f aca="true" t="shared" si="5" ref="J69:J127">G69/100*50</f>
        <v>1133.16</v>
      </c>
    </row>
    <row r="70" spans="1:10" ht="15.75">
      <c r="A70" s="1">
        <v>62</v>
      </c>
      <c r="B70" s="64"/>
      <c r="C70" s="5" t="s">
        <v>67</v>
      </c>
      <c r="D70" s="1">
        <v>42</v>
      </c>
      <c r="E70" s="8">
        <v>8348.666666666666</v>
      </c>
      <c r="F70" s="3">
        <f>E70*4.5</f>
        <v>37569</v>
      </c>
      <c r="G70" s="8">
        <f>E70*28%</f>
        <v>2337.6266666666666</v>
      </c>
      <c r="H70" s="27">
        <f t="shared" si="3"/>
        <v>280.5152</v>
      </c>
      <c r="I70" s="27">
        <f t="shared" si="4"/>
        <v>888.2981333333333</v>
      </c>
      <c r="J70" s="27">
        <f t="shared" si="5"/>
        <v>1168.8133333333333</v>
      </c>
    </row>
    <row r="71" spans="1:10" ht="15.75">
      <c r="A71" s="1">
        <v>63</v>
      </c>
      <c r="B71" s="65"/>
      <c r="C71" s="5" t="s">
        <v>68</v>
      </c>
      <c r="D71" s="1">
        <v>24</v>
      </c>
      <c r="E71" s="8">
        <v>6852.888888888889</v>
      </c>
      <c r="F71" s="3">
        <f>E71*4.5</f>
        <v>30838</v>
      </c>
      <c r="G71" s="8">
        <f>E71*28%</f>
        <v>1918.808888888889</v>
      </c>
      <c r="H71" s="27">
        <f t="shared" si="3"/>
        <v>230.25706666666667</v>
      </c>
      <c r="I71" s="27">
        <f t="shared" si="4"/>
        <v>729.1473777777777</v>
      </c>
      <c r="J71" s="27">
        <f t="shared" si="5"/>
        <v>959.4044444444444</v>
      </c>
    </row>
    <row r="72" spans="1:10" ht="15.75">
      <c r="A72" s="1"/>
      <c r="B72" s="7" t="s">
        <v>0</v>
      </c>
      <c r="C72" s="9"/>
      <c r="D72" s="6">
        <f>SUM(D64:D71)</f>
        <v>305</v>
      </c>
      <c r="E72" s="10">
        <f>SUM(E64:E71)</f>
        <v>86791.55555555556</v>
      </c>
      <c r="F72" s="6">
        <f>SUM(F64:F71)</f>
        <v>342675</v>
      </c>
      <c r="G72" s="10">
        <f>SUM(G64:G71)</f>
        <v>13110.755555555555</v>
      </c>
      <c r="H72" s="27">
        <f t="shared" si="3"/>
        <v>1573.2906666666668</v>
      </c>
      <c r="I72" s="27">
        <f t="shared" si="4"/>
        <v>4982.087111111112</v>
      </c>
      <c r="J72" s="27">
        <f t="shared" si="5"/>
        <v>6555.377777777778</v>
      </c>
    </row>
    <row r="73" spans="1:10" ht="15.75">
      <c r="A73" s="1">
        <v>64</v>
      </c>
      <c r="B73" s="66" t="s">
        <v>69</v>
      </c>
      <c r="C73" s="5" t="s">
        <v>70</v>
      </c>
      <c r="D73" s="1">
        <v>61</v>
      </c>
      <c r="E73" s="3">
        <v>20613</v>
      </c>
      <c r="F73" s="3">
        <v>105128</v>
      </c>
      <c r="G73" s="1">
        <v>10635</v>
      </c>
      <c r="H73" s="27">
        <f t="shared" si="3"/>
        <v>1276.1999999999998</v>
      </c>
      <c r="I73" s="27">
        <f t="shared" si="4"/>
        <v>4041.2999999999997</v>
      </c>
      <c r="J73" s="27">
        <f t="shared" si="5"/>
        <v>5317.5</v>
      </c>
    </row>
    <row r="74" spans="1:10" ht="15.75">
      <c r="A74" s="1">
        <v>65</v>
      </c>
      <c r="B74" s="66"/>
      <c r="C74" s="5" t="s">
        <v>71</v>
      </c>
      <c r="D74" s="1">
        <v>106</v>
      </c>
      <c r="E74" s="3">
        <v>32681</v>
      </c>
      <c r="F74" s="3">
        <v>152395</v>
      </c>
      <c r="G74" s="1">
        <v>13185</v>
      </c>
      <c r="H74" s="27">
        <f t="shared" si="3"/>
        <v>1582.1999999999998</v>
      </c>
      <c r="I74" s="27">
        <f t="shared" si="4"/>
        <v>5010.3</v>
      </c>
      <c r="J74" s="27">
        <f t="shared" si="5"/>
        <v>6592.5</v>
      </c>
    </row>
    <row r="75" spans="1:10" ht="15.75">
      <c r="A75" s="1">
        <v>66</v>
      </c>
      <c r="B75" s="66"/>
      <c r="C75" s="5" t="s">
        <v>72</v>
      </c>
      <c r="D75" s="1">
        <v>69</v>
      </c>
      <c r="E75" s="3">
        <v>32663</v>
      </c>
      <c r="F75" s="3">
        <v>145721</v>
      </c>
      <c r="G75" s="1">
        <v>7392</v>
      </c>
      <c r="H75" s="27">
        <f t="shared" si="3"/>
        <v>887.04</v>
      </c>
      <c r="I75" s="27">
        <f t="shared" si="4"/>
        <v>2808.96</v>
      </c>
      <c r="J75" s="27">
        <f t="shared" si="5"/>
        <v>3696</v>
      </c>
    </row>
    <row r="76" spans="1:10" ht="15.75">
      <c r="A76" s="1">
        <v>67</v>
      </c>
      <c r="B76" s="66"/>
      <c r="C76" s="5" t="s">
        <v>73</v>
      </c>
      <c r="D76" s="1">
        <v>43</v>
      </c>
      <c r="E76" s="3">
        <v>14737</v>
      </c>
      <c r="F76" s="3">
        <v>73965</v>
      </c>
      <c r="G76" s="1">
        <v>7280</v>
      </c>
      <c r="H76" s="27">
        <f t="shared" si="3"/>
        <v>873.5999999999999</v>
      </c>
      <c r="I76" s="27">
        <f t="shared" si="4"/>
        <v>2766.4</v>
      </c>
      <c r="J76" s="27">
        <f t="shared" si="5"/>
        <v>3640</v>
      </c>
    </row>
    <row r="77" spans="1:10" ht="15.75">
      <c r="A77" s="1">
        <v>68</v>
      </c>
      <c r="B77" s="66"/>
      <c r="C77" s="5" t="s">
        <v>74</v>
      </c>
      <c r="D77" s="1">
        <v>23</v>
      </c>
      <c r="E77" s="3">
        <v>9783</v>
      </c>
      <c r="F77" s="3">
        <v>45486</v>
      </c>
      <c r="G77" s="1">
        <v>6035</v>
      </c>
      <c r="H77" s="27">
        <f t="shared" si="3"/>
        <v>724.2</v>
      </c>
      <c r="I77" s="27">
        <f t="shared" si="4"/>
        <v>2293.3</v>
      </c>
      <c r="J77" s="27">
        <f t="shared" si="5"/>
        <v>3017.5</v>
      </c>
    </row>
    <row r="78" spans="1:10" ht="15.75">
      <c r="A78" s="1">
        <v>69</v>
      </c>
      <c r="B78" s="66"/>
      <c r="C78" s="5" t="s">
        <v>75</v>
      </c>
      <c r="D78" s="1">
        <v>23</v>
      </c>
      <c r="E78" s="8">
        <v>4401.111111111111</v>
      </c>
      <c r="F78" s="3">
        <f>E78*4.5</f>
        <v>19805</v>
      </c>
      <c r="G78" s="8">
        <f>E78*28%</f>
        <v>1232.3111111111114</v>
      </c>
      <c r="H78" s="27">
        <f t="shared" si="3"/>
        <v>147.87733333333335</v>
      </c>
      <c r="I78" s="27">
        <f t="shared" si="4"/>
        <v>468.2782222222223</v>
      </c>
      <c r="J78" s="27">
        <f t="shared" si="5"/>
        <v>616.1555555555557</v>
      </c>
    </row>
    <row r="79" spans="1:10" ht="15.75">
      <c r="A79" s="1">
        <v>70</v>
      </c>
      <c r="B79" s="66"/>
      <c r="C79" s="5" t="s">
        <v>76</v>
      </c>
      <c r="D79" s="1">
        <v>27</v>
      </c>
      <c r="E79" s="8">
        <v>5368.444444444444</v>
      </c>
      <c r="F79" s="3">
        <f>E79*4.5</f>
        <v>24158</v>
      </c>
      <c r="G79" s="8">
        <f>E79*28%</f>
        <v>1503.1644444444446</v>
      </c>
      <c r="H79" s="27">
        <f t="shared" si="3"/>
        <v>180.37973333333335</v>
      </c>
      <c r="I79" s="27">
        <f t="shared" si="4"/>
        <v>571.202488888889</v>
      </c>
      <c r="J79" s="27">
        <f t="shared" si="5"/>
        <v>751.5822222222223</v>
      </c>
    </row>
    <row r="80" spans="1:10" ht="15.75">
      <c r="A80" s="1">
        <v>71</v>
      </c>
      <c r="B80" s="66"/>
      <c r="C80" s="5" t="s">
        <v>77</v>
      </c>
      <c r="D80" s="1">
        <v>47</v>
      </c>
      <c r="E80" s="8">
        <v>8370</v>
      </c>
      <c r="F80" s="3">
        <f>E80*4.5</f>
        <v>37665</v>
      </c>
      <c r="G80" s="8">
        <f>E80*28%</f>
        <v>2343.6000000000004</v>
      </c>
      <c r="H80" s="27">
        <f t="shared" si="3"/>
        <v>281.232</v>
      </c>
      <c r="I80" s="27">
        <f t="shared" si="4"/>
        <v>890.5680000000001</v>
      </c>
      <c r="J80" s="27">
        <f t="shared" si="5"/>
        <v>1171.8000000000002</v>
      </c>
    </row>
    <row r="81" spans="1:10" ht="15.75">
      <c r="A81" s="1">
        <v>72</v>
      </c>
      <c r="B81" s="66"/>
      <c r="C81" s="5" t="s">
        <v>78</v>
      </c>
      <c r="D81" s="1">
        <v>25</v>
      </c>
      <c r="E81" s="8">
        <v>8935.555555555555</v>
      </c>
      <c r="F81" s="3">
        <f>E81*4.5</f>
        <v>40210</v>
      </c>
      <c r="G81" s="8">
        <f>E81*28%</f>
        <v>2501.9555555555557</v>
      </c>
      <c r="H81" s="27">
        <f t="shared" si="3"/>
        <v>300.23466666666667</v>
      </c>
      <c r="I81" s="27">
        <f t="shared" si="4"/>
        <v>950.7431111111111</v>
      </c>
      <c r="J81" s="27">
        <f t="shared" si="5"/>
        <v>1250.9777777777779</v>
      </c>
    </row>
    <row r="82" spans="1:10" ht="15.75">
      <c r="A82" s="1"/>
      <c r="B82" s="7" t="s">
        <v>0</v>
      </c>
      <c r="C82" s="9"/>
      <c r="D82" s="6">
        <f>SUM(D73:D81)</f>
        <v>424</v>
      </c>
      <c r="E82" s="10">
        <f>SUM(E73:E81)</f>
        <v>137552.1111111111</v>
      </c>
      <c r="F82" s="6">
        <f>SUM(F73:F81)</f>
        <v>644533</v>
      </c>
      <c r="G82" s="10">
        <f>SUM(G73:G81)</f>
        <v>52108.031111111115</v>
      </c>
      <c r="H82" s="27">
        <f t="shared" si="3"/>
        <v>6252.963733333334</v>
      </c>
      <c r="I82" s="27">
        <f t="shared" si="4"/>
        <v>19801.051822222227</v>
      </c>
      <c r="J82" s="27">
        <f t="shared" si="5"/>
        <v>26054.01555555556</v>
      </c>
    </row>
    <row r="83" spans="1:10" ht="15.75">
      <c r="A83" s="1">
        <v>73</v>
      </c>
      <c r="B83" s="66" t="s">
        <v>79</v>
      </c>
      <c r="C83" s="5" t="s">
        <v>80</v>
      </c>
      <c r="D83" s="1">
        <v>28</v>
      </c>
      <c r="E83" s="3">
        <v>4370</v>
      </c>
      <c r="F83" s="3">
        <v>16584</v>
      </c>
      <c r="G83" s="1">
        <v>1223</v>
      </c>
      <c r="H83" s="27">
        <f t="shared" si="3"/>
        <v>146.76</v>
      </c>
      <c r="I83" s="27">
        <f t="shared" si="4"/>
        <v>464.74</v>
      </c>
      <c r="J83" s="27">
        <f t="shared" si="5"/>
        <v>611.5</v>
      </c>
    </row>
    <row r="84" spans="1:10" ht="15.75">
      <c r="A84" s="1">
        <v>74</v>
      </c>
      <c r="B84" s="66"/>
      <c r="C84" s="5" t="s">
        <v>81</v>
      </c>
      <c r="D84" s="1">
        <v>28</v>
      </c>
      <c r="E84" s="3">
        <v>9268</v>
      </c>
      <c r="F84" s="3">
        <v>37003</v>
      </c>
      <c r="G84" s="1">
        <v>2188</v>
      </c>
      <c r="H84" s="27">
        <f t="shared" si="3"/>
        <v>262.56</v>
      </c>
      <c r="I84" s="27">
        <f t="shared" si="4"/>
        <v>831.4399999999999</v>
      </c>
      <c r="J84" s="27">
        <f t="shared" si="5"/>
        <v>1094</v>
      </c>
    </row>
    <row r="85" spans="1:10" ht="15.75">
      <c r="A85" s="1">
        <v>75</v>
      </c>
      <c r="B85" s="66"/>
      <c r="C85" s="5" t="s">
        <v>82</v>
      </c>
      <c r="D85" s="1">
        <v>210</v>
      </c>
      <c r="E85" s="3">
        <v>48741</v>
      </c>
      <c r="F85" s="3">
        <v>204387</v>
      </c>
      <c r="G85" s="1">
        <v>11007</v>
      </c>
      <c r="H85" s="27">
        <f t="shared" si="3"/>
        <v>1320.84</v>
      </c>
      <c r="I85" s="27">
        <f t="shared" si="4"/>
        <v>4182.66</v>
      </c>
      <c r="J85" s="27">
        <f t="shared" si="5"/>
        <v>5503.5</v>
      </c>
    </row>
    <row r="86" spans="1:10" ht="15.75">
      <c r="A86" s="1">
        <v>76</v>
      </c>
      <c r="B86" s="66"/>
      <c r="C86" s="5" t="s">
        <v>83</v>
      </c>
      <c r="D86" s="1">
        <v>40</v>
      </c>
      <c r="E86" s="3">
        <v>6391</v>
      </c>
      <c r="F86" s="3">
        <v>25700</v>
      </c>
      <c r="G86" s="1">
        <v>1789</v>
      </c>
      <c r="H86" s="27">
        <f t="shared" si="3"/>
        <v>214.68</v>
      </c>
      <c r="I86" s="27">
        <f t="shared" si="4"/>
        <v>679.82</v>
      </c>
      <c r="J86" s="27">
        <f t="shared" si="5"/>
        <v>894.5</v>
      </c>
    </row>
    <row r="87" spans="1:10" ht="15.75">
      <c r="A87" s="1">
        <v>77</v>
      </c>
      <c r="B87" s="66"/>
      <c r="C87" s="5" t="s">
        <v>84</v>
      </c>
      <c r="D87" s="1">
        <v>25</v>
      </c>
      <c r="E87" s="8">
        <v>5368.444444444444</v>
      </c>
      <c r="F87" s="3">
        <f>E87*4.5</f>
        <v>24158</v>
      </c>
      <c r="G87" s="8">
        <f>E87*28%</f>
        <v>1503.1644444444446</v>
      </c>
      <c r="H87" s="27">
        <f t="shared" si="3"/>
        <v>180.37973333333335</v>
      </c>
      <c r="I87" s="27">
        <f t="shared" si="4"/>
        <v>571.202488888889</v>
      </c>
      <c r="J87" s="27">
        <f t="shared" si="5"/>
        <v>751.5822222222223</v>
      </c>
    </row>
    <row r="88" spans="1:10" ht="15.75">
      <c r="A88" s="1">
        <v>78</v>
      </c>
      <c r="B88" s="66"/>
      <c r="C88" s="5" t="s">
        <v>85</v>
      </c>
      <c r="D88" s="1">
        <v>31</v>
      </c>
      <c r="E88" s="8">
        <v>9037.777777777777</v>
      </c>
      <c r="F88" s="3">
        <f>E88*4.5</f>
        <v>40670</v>
      </c>
      <c r="G88" s="8">
        <f>E88*28%</f>
        <v>2530.577777777778</v>
      </c>
      <c r="H88" s="27">
        <f t="shared" si="3"/>
        <v>303.6693333333334</v>
      </c>
      <c r="I88" s="27">
        <f t="shared" si="4"/>
        <v>961.6195555555556</v>
      </c>
      <c r="J88" s="27">
        <f t="shared" si="5"/>
        <v>1265.288888888889</v>
      </c>
    </row>
    <row r="89" spans="1:10" ht="15.75">
      <c r="A89" s="1">
        <v>79</v>
      </c>
      <c r="B89" s="66"/>
      <c r="C89" s="5" t="s">
        <v>86</v>
      </c>
      <c r="D89" s="1">
        <v>12</v>
      </c>
      <c r="E89" s="8">
        <v>1204.4444444444443</v>
      </c>
      <c r="F89" s="3">
        <f>E89*4.5</f>
        <v>5420</v>
      </c>
      <c r="G89" s="8">
        <f>E89*28%</f>
        <v>337.24444444444447</v>
      </c>
      <c r="H89" s="27">
        <f t="shared" si="3"/>
        <v>40.46933333333334</v>
      </c>
      <c r="I89" s="27">
        <f t="shared" si="4"/>
        <v>128.1528888888889</v>
      </c>
      <c r="J89" s="27">
        <f t="shared" si="5"/>
        <v>168.62222222222223</v>
      </c>
    </row>
    <row r="90" spans="1:10" ht="15.75">
      <c r="A90" s="6"/>
      <c r="B90" s="7" t="s">
        <v>0</v>
      </c>
      <c r="C90" s="9"/>
      <c r="D90" s="6">
        <f>SUM(D83:D89)</f>
        <v>374</v>
      </c>
      <c r="E90" s="10">
        <f>SUM(E83:E89)</f>
        <v>84380.66666666666</v>
      </c>
      <c r="F90" s="6">
        <f>SUM(F83:F89)</f>
        <v>353922</v>
      </c>
      <c r="G90" s="10">
        <f>SUM(G83:G89)</f>
        <v>20577.986666666668</v>
      </c>
      <c r="H90" s="27">
        <f t="shared" si="3"/>
        <v>2469.3584</v>
      </c>
      <c r="I90" s="27">
        <f t="shared" si="4"/>
        <v>7819.634933333333</v>
      </c>
      <c r="J90" s="27">
        <f t="shared" si="5"/>
        <v>10288.993333333334</v>
      </c>
    </row>
    <row r="91" spans="1:10" ht="15.75">
      <c r="A91" s="1">
        <v>80</v>
      </c>
      <c r="B91" s="66" t="s">
        <v>87</v>
      </c>
      <c r="C91" s="5" t="s">
        <v>88</v>
      </c>
      <c r="D91" s="1">
        <v>50</v>
      </c>
      <c r="E91" s="3">
        <v>12775</v>
      </c>
      <c r="F91" s="3">
        <v>48981</v>
      </c>
      <c r="G91" s="1">
        <v>4118</v>
      </c>
      <c r="H91" s="27">
        <f t="shared" si="3"/>
        <v>494.15999999999997</v>
      </c>
      <c r="I91" s="27">
        <f t="shared" si="4"/>
        <v>1564.84</v>
      </c>
      <c r="J91" s="27">
        <f t="shared" si="5"/>
        <v>2059</v>
      </c>
    </row>
    <row r="92" spans="1:10" ht="15.75">
      <c r="A92" s="1">
        <v>81</v>
      </c>
      <c r="B92" s="66"/>
      <c r="C92" s="5" t="s">
        <v>89</v>
      </c>
      <c r="D92" s="1">
        <v>29</v>
      </c>
      <c r="E92" s="3">
        <v>5301</v>
      </c>
      <c r="F92" s="3">
        <v>21305</v>
      </c>
      <c r="G92" s="1">
        <v>4315</v>
      </c>
      <c r="H92" s="27">
        <f t="shared" si="3"/>
        <v>517.8</v>
      </c>
      <c r="I92" s="27">
        <f t="shared" si="4"/>
        <v>1639.7</v>
      </c>
      <c r="J92" s="27">
        <f t="shared" si="5"/>
        <v>2157.5</v>
      </c>
    </row>
    <row r="93" spans="1:10" ht="15.75">
      <c r="A93" s="1">
        <v>82</v>
      </c>
      <c r="B93" s="66"/>
      <c r="C93" s="5" t="s">
        <v>90</v>
      </c>
      <c r="D93" s="1">
        <v>32</v>
      </c>
      <c r="E93" s="3">
        <v>12343</v>
      </c>
      <c r="F93" s="3">
        <v>51050</v>
      </c>
      <c r="G93" s="1">
        <v>6093</v>
      </c>
      <c r="H93" s="27">
        <f t="shared" si="3"/>
        <v>731.16</v>
      </c>
      <c r="I93" s="27">
        <f t="shared" si="4"/>
        <v>2315.34</v>
      </c>
      <c r="J93" s="27">
        <f t="shared" si="5"/>
        <v>3046.5</v>
      </c>
    </row>
    <row r="94" spans="1:10" ht="15.75">
      <c r="A94" s="1">
        <v>83</v>
      </c>
      <c r="B94" s="66"/>
      <c r="C94" s="5" t="s">
        <v>91</v>
      </c>
      <c r="D94" s="1">
        <v>95</v>
      </c>
      <c r="E94" s="3">
        <v>27298</v>
      </c>
      <c r="F94" s="3">
        <v>108577</v>
      </c>
      <c r="G94" s="1">
        <v>6040</v>
      </c>
      <c r="H94" s="27">
        <f t="shared" si="3"/>
        <v>724.8</v>
      </c>
      <c r="I94" s="27">
        <f t="shared" si="4"/>
        <v>2295.2</v>
      </c>
      <c r="J94" s="27">
        <f t="shared" si="5"/>
        <v>3020</v>
      </c>
    </row>
    <row r="95" spans="1:10" ht="15.75">
      <c r="A95" s="1">
        <v>84</v>
      </c>
      <c r="B95" s="66"/>
      <c r="C95" s="5" t="s">
        <v>92</v>
      </c>
      <c r="D95" s="1">
        <v>28</v>
      </c>
      <c r="E95" s="8">
        <v>6145.333333333333</v>
      </c>
      <c r="F95" s="3">
        <f>E95*4.5</f>
        <v>27654</v>
      </c>
      <c r="G95" s="8">
        <f>E95*28%</f>
        <v>1720.6933333333334</v>
      </c>
      <c r="H95" s="27">
        <f t="shared" si="3"/>
        <v>206.4832</v>
      </c>
      <c r="I95" s="27">
        <f t="shared" si="4"/>
        <v>653.8634666666668</v>
      </c>
      <c r="J95" s="27">
        <f t="shared" si="5"/>
        <v>860.3466666666668</v>
      </c>
    </row>
    <row r="96" spans="1:10" ht="15.75">
      <c r="A96" s="1">
        <v>85</v>
      </c>
      <c r="B96" s="66"/>
      <c r="C96" s="5" t="s">
        <v>93</v>
      </c>
      <c r="D96" s="1">
        <v>20</v>
      </c>
      <c r="E96" s="8">
        <v>4898.222222222223</v>
      </c>
      <c r="F96" s="3">
        <f>E96*4.5</f>
        <v>22042</v>
      </c>
      <c r="G96" s="8">
        <f>E96*28%</f>
        <v>1371.5022222222224</v>
      </c>
      <c r="H96" s="27">
        <f t="shared" si="3"/>
        <v>164.5802666666667</v>
      </c>
      <c r="I96" s="27">
        <f t="shared" si="4"/>
        <v>521.1708444444445</v>
      </c>
      <c r="J96" s="27">
        <f t="shared" si="5"/>
        <v>685.7511111111112</v>
      </c>
    </row>
    <row r="97" spans="1:10" ht="15.75">
      <c r="A97" s="1">
        <v>86</v>
      </c>
      <c r="B97" s="66"/>
      <c r="C97" s="5" t="s">
        <v>94</v>
      </c>
      <c r="D97" s="1">
        <v>19</v>
      </c>
      <c r="E97" s="8">
        <v>6710</v>
      </c>
      <c r="F97" s="3">
        <f>E97*4.5</f>
        <v>30195</v>
      </c>
      <c r="G97" s="8">
        <f>E97*28%</f>
        <v>1878.8000000000002</v>
      </c>
      <c r="H97" s="27">
        <f t="shared" si="3"/>
        <v>225.45600000000002</v>
      </c>
      <c r="I97" s="27">
        <f t="shared" si="4"/>
        <v>713.944</v>
      </c>
      <c r="J97" s="27">
        <f t="shared" si="5"/>
        <v>939.4</v>
      </c>
    </row>
    <row r="98" spans="1:10" ht="15.75">
      <c r="A98" s="1">
        <v>87</v>
      </c>
      <c r="B98" s="66"/>
      <c r="C98" s="5" t="s">
        <v>95</v>
      </c>
      <c r="D98" s="1">
        <v>25</v>
      </c>
      <c r="E98" s="8">
        <v>8286.888888888889</v>
      </c>
      <c r="F98" s="3">
        <f>E98*4.5</f>
        <v>37291</v>
      </c>
      <c r="G98" s="8">
        <f>E98*28%</f>
        <v>2320.328888888889</v>
      </c>
      <c r="H98" s="27">
        <f t="shared" si="3"/>
        <v>278.4394666666667</v>
      </c>
      <c r="I98" s="27">
        <f t="shared" si="4"/>
        <v>881.7249777777779</v>
      </c>
      <c r="J98" s="27">
        <f t="shared" si="5"/>
        <v>1160.1644444444446</v>
      </c>
    </row>
    <row r="99" spans="1:10" ht="15.75">
      <c r="A99" s="6"/>
      <c r="B99" s="7" t="s">
        <v>0</v>
      </c>
      <c r="C99" s="9"/>
      <c r="D99" s="6">
        <f>SUM(D91:D98)</f>
        <v>298</v>
      </c>
      <c r="E99" s="10">
        <f>SUM(E91:E98)</f>
        <v>83757.44444444445</v>
      </c>
      <c r="F99" s="6">
        <f>SUM(F91:F98)</f>
        <v>347095</v>
      </c>
      <c r="G99" s="10">
        <f>SUM(G91:G98)</f>
        <v>27857.324444444443</v>
      </c>
      <c r="H99" s="27">
        <f t="shared" si="3"/>
        <v>3342.878933333333</v>
      </c>
      <c r="I99" s="27">
        <f t="shared" si="4"/>
        <v>10585.783288888888</v>
      </c>
      <c r="J99" s="27">
        <f t="shared" si="5"/>
        <v>13928.662222222221</v>
      </c>
    </row>
    <row r="100" spans="1:10" ht="15.75">
      <c r="A100" s="1">
        <v>88</v>
      </c>
      <c r="B100" s="66" t="s">
        <v>96</v>
      </c>
      <c r="C100" s="5" t="s">
        <v>97</v>
      </c>
      <c r="D100" s="1">
        <v>38</v>
      </c>
      <c r="E100" s="3">
        <v>6778</v>
      </c>
      <c r="F100" s="3">
        <v>25862</v>
      </c>
      <c r="G100" s="1">
        <v>5287</v>
      </c>
      <c r="H100" s="27">
        <f t="shared" si="3"/>
        <v>634.4399999999999</v>
      </c>
      <c r="I100" s="27">
        <f t="shared" si="4"/>
        <v>2009.06</v>
      </c>
      <c r="J100" s="27">
        <f t="shared" si="5"/>
        <v>2643.5</v>
      </c>
    </row>
    <row r="101" spans="1:10" ht="15.75">
      <c r="A101" s="1">
        <v>89</v>
      </c>
      <c r="B101" s="66"/>
      <c r="C101" s="5" t="s">
        <v>98</v>
      </c>
      <c r="D101" s="1">
        <v>24</v>
      </c>
      <c r="E101" s="3">
        <v>6608</v>
      </c>
      <c r="F101" s="3">
        <v>29135</v>
      </c>
      <c r="G101" s="1">
        <v>3333</v>
      </c>
      <c r="H101" s="27">
        <f t="shared" si="3"/>
        <v>399.96</v>
      </c>
      <c r="I101" s="27">
        <f t="shared" si="4"/>
        <v>1266.54</v>
      </c>
      <c r="J101" s="27">
        <f t="shared" si="5"/>
        <v>1666.5</v>
      </c>
    </row>
    <row r="102" spans="1:10" ht="24.75" customHeight="1">
      <c r="A102" s="1">
        <v>90</v>
      </c>
      <c r="B102" s="66"/>
      <c r="C102" s="5" t="s">
        <v>99</v>
      </c>
      <c r="D102" s="1">
        <v>45</v>
      </c>
      <c r="E102" s="3">
        <v>6952</v>
      </c>
      <c r="F102" s="3">
        <v>28137</v>
      </c>
      <c r="G102" s="1">
        <v>3937</v>
      </c>
      <c r="H102" s="27">
        <f t="shared" si="3"/>
        <v>472.43999999999994</v>
      </c>
      <c r="I102" s="27">
        <f t="shared" si="4"/>
        <v>1496.06</v>
      </c>
      <c r="J102" s="27">
        <f t="shared" si="5"/>
        <v>1968.4999999999998</v>
      </c>
    </row>
    <row r="103" spans="1:10" ht="15.75">
      <c r="A103" s="1">
        <v>91</v>
      </c>
      <c r="B103" s="66"/>
      <c r="C103" s="5" t="s">
        <v>100</v>
      </c>
      <c r="D103" s="1">
        <v>23</v>
      </c>
      <c r="E103" s="3">
        <v>6273</v>
      </c>
      <c r="F103" s="3">
        <v>24515</v>
      </c>
      <c r="G103" s="1">
        <v>4296</v>
      </c>
      <c r="H103" s="27">
        <f t="shared" si="3"/>
        <v>515.52</v>
      </c>
      <c r="I103" s="27">
        <f t="shared" si="4"/>
        <v>1632.48</v>
      </c>
      <c r="J103" s="27">
        <f t="shared" si="5"/>
        <v>2148</v>
      </c>
    </row>
    <row r="104" spans="1:10" ht="15.75">
      <c r="A104" s="1">
        <v>92</v>
      </c>
      <c r="B104" s="66"/>
      <c r="C104" s="5" t="s">
        <v>101</v>
      </c>
      <c r="D104" s="1">
        <v>55</v>
      </c>
      <c r="E104" s="3">
        <v>8263</v>
      </c>
      <c r="F104" s="3">
        <v>32937</v>
      </c>
      <c r="G104" s="1">
        <v>6689</v>
      </c>
      <c r="H104" s="27">
        <f t="shared" si="3"/>
        <v>802.6800000000001</v>
      </c>
      <c r="I104" s="27">
        <f t="shared" si="4"/>
        <v>2541.82</v>
      </c>
      <c r="J104" s="27">
        <f t="shared" si="5"/>
        <v>3344.5</v>
      </c>
    </row>
    <row r="105" spans="1:10" ht="15.75">
      <c r="A105" s="1">
        <v>93</v>
      </c>
      <c r="B105" s="66"/>
      <c r="C105" s="5" t="s">
        <v>102</v>
      </c>
      <c r="D105" s="1">
        <v>0</v>
      </c>
      <c r="E105" s="3">
        <v>7016</v>
      </c>
      <c r="F105" s="3">
        <f>E105*4.5</f>
        <v>31572</v>
      </c>
      <c r="G105" s="8">
        <f>E105*28%</f>
        <v>1964.4800000000002</v>
      </c>
      <c r="H105" s="27">
        <f t="shared" si="3"/>
        <v>235.73760000000004</v>
      </c>
      <c r="I105" s="27">
        <f t="shared" si="4"/>
        <v>746.5024000000001</v>
      </c>
      <c r="J105" s="27">
        <f t="shared" si="5"/>
        <v>982.2400000000002</v>
      </c>
    </row>
    <row r="106" spans="1:10" ht="15.75">
      <c r="A106" s="6"/>
      <c r="B106" s="7" t="s">
        <v>0</v>
      </c>
      <c r="C106" s="9"/>
      <c r="D106" s="6">
        <f>SUM(D100:D105)</f>
        <v>185</v>
      </c>
      <c r="E106" s="6">
        <f>SUM(E100:E105)</f>
        <v>41890</v>
      </c>
      <c r="F106" s="6">
        <f>SUM(F100:F105)</f>
        <v>172158</v>
      </c>
      <c r="G106" s="10">
        <f>SUM(G100:G105)</f>
        <v>25506.48</v>
      </c>
      <c r="H106" s="27">
        <f t="shared" si="3"/>
        <v>3060.7776</v>
      </c>
      <c r="I106" s="27">
        <f t="shared" si="4"/>
        <v>9692.4624</v>
      </c>
      <c r="J106" s="27">
        <f t="shared" si="5"/>
        <v>12753.24</v>
      </c>
    </row>
    <row r="107" spans="1:10" ht="15.75">
      <c r="A107" s="1">
        <v>94</v>
      </c>
      <c r="B107" s="63" t="s">
        <v>103</v>
      </c>
      <c r="C107" s="4" t="s">
        <v>126</v>
      </c>
      <c r="D107" s="1">
        <v>741</v>
      </c>
      <c r="E107" s="1">
        <v>211138</v>
      </c>
      <c r="F107" s="3">
        <v>836702</v>
      </c>
      <c r="G107" s="1">
        <v>52390</v>
      </c>
      <c r="H107" s="27">
        <f t="shared" si="3"/>
        <v>6286.799999999999</v>
      </c>
      <c r="I107" s="27">
        <f t="shared" si="4"/>
        <v>19908.2</v>
      </c>
      <c r="J107" s="27">
        <f t="shared" si="5"/>
        <v>26195</v>
      </c>
    </row>
    <row r="108" spans="1:10" ht="15.75">
      <c r="A108" s="1">
        <v>95</v>
      </c>
      <c r="B108" s="64"/>
      <c r="C108" s="5" t="s">
        <v>104</v>
      </c>
      <c r="D108" s="1">
        <v>39</v>
      </c>
      <c r="E108" s="8">
        <v>12631.555555555555</v>
      </c>
      <c r="F108" s="3">
        <f>E108*4.5</f>
        <v>56842</v>
      </c>
      <c r="G108" s="8">
        <f>E108*28%</f>
        <v>3536.835555555556</v>
      </c>
      <c r="H108" s="27">
        <f t="shared" si="3"/>
        <v>424.42026666666675</v>
      </c>
      <c r="I108" s="27">
        <f t="shared" si="4"/>
        <v>1343.9975111111112</v>
      </c>
      <c r="J108" s="27">
        <f t="shared" si="5"/>
        <v>1768.417777777778</v>
      </c>
    </row>
    <row r="109" spans="1:10" ht="15.75">
      <c r="A109" s="1">
        <v>96</v>
      </c>
      <c r="B109" s="65"/>
      <c r="C109" s="5" t="s">
        <v>105</v>
      </c>
      <c r="D109" s="1">
        <v>48</v>
      </c>
      <c r="E109" s="8">
        <v>9389.333333333334</v>
      </c>
      <c r="F109" s="3">
        <f>E109*4.5</f>
        <v>42252</v>
      </c>
      <c r="G109" s="8">
        <f>E109*28%</f>
        <v>2629.013333333334</v>
      </c>
      <c r="H109" s="27">
        <f t="shared" si="3"/>
        <v>315.48160000000007</v>
      </c>
      <c r="I109" s="27">
        <f t="shared" si="4"/>
        <v>999.0250666666668</v>
      </c>
      <c r="J109" s="27">
        <f t="shared" si="5"/>
        <v>1314.506666666667</v>
      </c>
    </row>
    <row r="110" spans="1:10" ht="15.75">
      <c r="A110" s="6"/>
      <c r="B110" s="7" t="s">
        <v>0</v>
      </c>
      <c r="C110" s="9"/>
      <c r="D110" s="6">
        <f>SUM(D108:D109)</f>
        <v>87</v>
      </c>
      <c r="E110" s="10">
        <f>SUM(E108:E109)</f>
        <v>22020.88888888889</v>
      </c>
      <c r="F110" s="10">
        <f>SUM(F108:F109)</f>
        <v>99094</v>
      </c>
      <c r="G110" s="10">
        <f>SUM(G108:G109)</f>
        <v>6165.84888888889</v>
      </c>
      <c r="H110" s="27">
        <f t="shared" si="3"/>
        <v>739.9018666666668</v>
      </c>
      <c r="I110" s="27">
        <f t="shared" si="4"/>
        <v>2343.022577777778</v>
      </c>
      <c r="J110" s="27">
        <f t="shared" si="5"/>
        <v>3082.924444444445</v>
      </c>
    </row>
    <row r="111" spans="1:10" ht="15.75">
      <c r="A111" s="1">
        <v>97</v>
      </c>
      <c r="B111" s="66" t="s">
        <v>106</v>
      </c>
      <c r="C111" s="5" t="s">
        <v>107</v>
      </c>
      <c r="D111" s="1">
        <v>42</v>
      </c>
      <c r="E111" s="3">
        <v>11932</v>
      </c>
      <c r="F111" s="3">
        <v>46774</v>
      </c>
      <c r="G111" s="1">
        <v>5540</v>
      </c>
      <c r="H111" s="27">
        <f t="shared" si="3"/>
        <v>664.8</v>
      </c>
      <c r="I111" s="27">
        <f t="shared" si="4"/>
        <v>2105.2</v>
      </c>
      <c r="J111" s="27">
        <f t="shared" si="5"/>
        <v>2770</v>
      </c>
    </row>
    <row r="112" spans="1:10" ht="15.75">
      <c r="A112" s="1">
        <v>98</v>
      </c>
      <c r="B112" s="66"/>
      <c r="C112" s="5" t="s">
        <v>108</v>
      </c>
      <c r="D112" s="1">
        <v>32</v>
      </c>
      <c r="E112" s="3">
        <v>9305</v>
      </c>
      <c r="F112" s="3">
        <v>27954</v>
      </c>
      <c r="G112" s="1">
        <v>4432</v>
      </c>
      <c r="H112" s="27">
        <f t="shared" si="3"/>
        <v>531.84</v>
      </c>
      <c r="I112" s="27">
        <f t="shared" si="4"/>
        <v>1684.16</v>
      </c>
      <c r="J112" s="27">
        <f t="shared" si="5"/>
        <v>2216</v>
      </c>
    </row>
    <row r="113" spans="1:10" ht="15.75">
      <c r="A113" s="1">
        <v>99</v>
      </c>
      <c r="B113" s="66"/>
      <c r="C113" s="5" t="s">
        <v>109</v>
      </c>
      <c r="D113" s="1">
        <v>41</v>
      </c>
      <c r="E113" s="3">
        <v>8798</v>
      </c>
      <c r="F113" s="3">
        <v>34928</v>
      </c>
      <c r="G113" s="1">
        <v>6483</v>
      </c>
      <c r="H113" s="27">
        <f t="shared" si="3"/>
        <v>777.96</v>
      </c>
      <c r="I113" s="27">
        <f t="shared" si="4"/>
        <v>2463.54</v>
      </c>
      <c r="J113" s="27">
        <f t="shared" si="5"/>
        <v>3241.5</v>
      </c>
    </row>
    <row r="114" spans="1:10" ht="15.75">
      <c r="A114" s="1">
        <v>100</v>
      </c>
      <c r="B114" s="66"/>
      <c r="C114" s="5" t="s">
        <v>110</v>
      </c>
      <c r="D114" s="1">
        <v>80</v>
      </c>
      <c r="E114" s="3">
        <v>24586</v>
      </c>
      <c r="F114" s="3">
        <v>98217</v>
      </c>
      <c r="G114" s="1">
        <v>11268</v>
      </c>
      <c r="H114" s="27">
        <f t="shared" si="3"/>
        <v>1352.16</v>
      </c>
      <c r="I114" s="27">
        <f t="shared" si="4"/>
        <v>4281.84</v>
      </c>
      <c r="J114" s="27">
        <f t="shared" si="5"/>
        <v>5634</v>
      </c>
    </row>
    <row r="115" spans="1:10" ht="15.75">
      <c r="A115" s="1">
        <v>101</v>
      </c>
      <c r="B115" s="66"/>
      <c r="C115" s="5" t="s">
        <v>111</v>
      </c>
      <c r="D115" s="1">
        <v>14</v>
      </c>
      <c r="E115" s="3">
        <v>5835.333333333333</v>
      </c>
      <c r="F115" s="3">
        <f>E115*4.5</f>
        <v>26259</v>
      </c>
      <c r="G115" s="8">
        <f>E115*28%</f>
        <v>1633.8933333333334</v>
      </c>
      <c r="H115" s="27">
        <f t="shared" si="3"/>
        <v>196.0672</v>
      </c>
      <c r="I115" s="27">
        <f t="shared" si="4"/>
        <v>620.8794666666666</v>
      </c>
      <c r="J115" s="27">
        <f t="shared" si="5"/>
        <v>816.9466666666667</v>
      </c>
    </row>
    <row r="116" spans="1:10" ht="15.75">
      <c r="A116" s="6"/>
      <c r="B116" s="7" t="s">
        <v>0</v>
      </c>
      <c r="C116" s="9"/>
      <c r="D116" s="6">
        <f>SUM(D111:D115)</f>
        <v>209</v>
      </c>
      <c r="E116" s="10">
        <f>SUM(E111:E115)</f>
        <v>60456.333333333336</v>
      </c>
      <c r="F116" s="10">
        <f>SUM(F111:F115)</f>
        <v>234132</v>
      </c>
      <c r="G116" s="10">
        <f>SUM(G111:G115)</f>
        <v>29356.893333333333</v>
      </c>
      <c r="H116" s="27">
        <f t="shared" si="3"/>
        <v>3522.8272</v>
      </c>
      <c r="I116" s="27">
        <f t="shared" si="4"/>
        <v>11155.619466666667</v>
      </c>
      <c r="J116" s="27">
        <f t="shared" si="5"/>
        <v>14678.446666666667</v>
      </c>
    </row>
    <row r="117" spans="1:10" ht="15.75">
      <c r="A117" s="1">
        <v>102</v>
      </c>
      <c r="B117" s="66" t="s">
        <v>112</v>
      </c>
      <c r="C117" s="5" t="s">
        <v>113</v>
      </c>
      <c r="D117" s="1">
        <v>61</v>
      </c>
      <c r="E117" s="3">
        <v>30509</v>
      </c>
      <c r="F117" s="3">
        <v>120227</v>
      </c>
      <c r="G117" s="1">
        <v>2028</v>
      </c>
      <c r="H117" s="27">
        <f t="shared" si="3"/>
        <v>243.36</v>
      </c>
      <c r="I117" s="27">
        <f t="shared" si="4"/>
        <v>770.6400000000001</v>
      </c>
      <c r="J117" s="27">
        <f t="shared" si="5"/>
        <v>1014</v>
      </c>
    </row>
    <row r="118" spans="1:10" ht="15.75">
      <c r="A118" s="1">
        <v>103</v>
      </c>
      <c r="B118" s="66"/>
      <c r="C118" s="5" t="s">
        <v>114</v>
      </c>
      <c r="D118" s="1">
        <v>24</v>
      </c>
      <c r="E118" s="3">
        <v>7016</v>
      </c>
      <c r="F118" s="3">
        <v>26158</v>
      </c>
      <c r="G118" s="1">
        <v>552</v>
      </c>
      <c r="H118" s="27">
        <f t="shared" si="3"/>
        <v>66.24</v>
      </c>
      <c r="I118" s="27">
        <f t="shared" si="4"/>
        <v>209.76</v>
      </c>
      <c r="J118" s="27">
        <f t="shared" si="5"/>
        <v>276</v>
      </c>
    </row>
    <row r="119" spans="1:10" ht="15.75">
      <c r="A119" s="1">
        <v>104</v>
      </c>
      <c r="B119" s="66"/>
      <c r="C119" s="5" t="s">
        <v>115</v>
      </c>
      <c r="D119" s="1">
        <v>48</v>
      </c>
      <c r="E119" s="3">
        <v>11071</v>
      </c>
      <c r="F119" s="3">
        <v>41649</v>
      </c>
      <c r="G119" s="1">
        <v>1677</v>
      </c>
      <c r="H119" s="27">
        <f t="shared" si="3"/>
        <v>201.24</v>
      </c>
      <c r="I119" s="27">
        <f t="shared" si="4"/>
        <v>637.26</v>
      </c>
      <c r="J119" s="27">
        <f t="shared" si="5"/>
        <v>838.5</v>
      </c>
    </row>
    <row r="120" spans="1:10" ht="15.75">
      <c r="A120" s="1">
        <v>105</v>
      </c>
      <c r="B120" s="66"/>
      <c r="C120" s="5" t="s">
        <v>116</v>
      </c>
      <c r="D120" s="1">
        <v>20</v>
      </c>
      <c r="E120" s="3">
        <v>5668</v>
      </c>
      <c r="F120" s="3">
        <v>20929</v>
      </c>
      <c r="G120" s="1">
        <v>788</v>
      </c>
      <c r="H120" s="27">
        <f t="shared" si="3"/>
        <v>94.56</v>
      </c>
      <c r="I120" s="27">
        <f t="shared" si="4"/>
        <v>299.44</v>
      </c>
      <c r="J120" s="27">
        <f t="shared" si="5"/>
        <v>394</v>
      </c>
    </row>
    <row r="121" spans="1:10" ht="15.75">
      <c r="A121" s="1">
        <v>106</v>
      </c>
      <c r="B121" s="66"/>
      <c r="C121" s="5" t="s">
        <v>117</v>
      </c>
      <c r="D121" s="1">
        <v>33</v>
      </c>
      <c r="E121" s="3">
        <v>6638</v>
      </c>
      <c r="F121" s="3">
        <v>24323</v>
      </c>
      <c r="G121" s="1">
        <v>1511</v>
      </c>
      <c r="H121" s="27">
        <f t="shared" si="3"/>
        <v>181.32</v>
      </c>
      <c r="I121" s="27">
        <f t="shared" si="4"/>
        <v>574.18</v>
      </c>
      <c r="J121" s="27">
        <f t="shared" si="5"/>
        <v>755.5</v>
      </c>
    </row>
    <row r="122" spans="1:10" ht="15.75">
      <c r="A122" s="1">
        <v>107</v>
      </c>
      <c r="B122" s="66"/>
      <c r="C122" s="5" t="s">
        <v>118</v>
      </c>
      <c r="D122" s="1">
        <v>38</v>
      </c>
      <c r="E122" s="3">
        <v>8219</v>
      </c>
      <c r="F122" s="3">
        <v>30039</v>
      </c>
      <c r="G122" s="1">
        <v>757</v>
      </c>
      <c r="H122" s="27">
        <f t="shared" si="3"/>
        <v>90.84</v>
      </c>
      <c r="I122" s="27">
        <f t="shared" si="4"/>
        <v>287.66</v>
      </c>
      <c r="J122" s="27">
        <f t="shared" si="5"/>
        <v>378.5</v>
      </c>
    </row>
    <row r="123" spans="1:10" ht="15.75">
      <c r="A123" s="1">
        <v>108</v>
      </c>
      <c r="B123" s="66"/>
      <c r="C123" s="5" t="s">
        <v>119</v>
      </c>
      <c r="D123" s="1">
        <v>31</v>
      </c>
      <c r="E123" s="3">
        <v>7471</v>
      </c>
      <c r="F123" s="3">
        <v>28654</v>
      </c>
      <c r="G123" s="1">
        <v>1926</v>
      </c>
      <c r="H123" s="27">
        <f t="shared" si="3"/>
        <v>231.12</v>
      </c>
      <c r="I123" s="27">
        <f t="shared" si="4"/>
        <v>731.8800000000001</v>
      </c>
      <c r="J123" s="27">
        <f t="shared" si="5"/>
        <v>963.0000000000001</v>
      </c>
    </row>
    <row r="124" spans="1:10" ht="15.75">
      <c r="A124" s="1">
        <v>109</v>
      </c>
      <c r="B124" s="66"/>
      <c r="C124" s="5" t="s">
        <v>120</v>
      </c>
      <c r="D124" s="1">
        <v>54</v>
      </c>
      <c r="E124" s="3">
        <v>13918</v>
      </c>
      <c r="F124" s="3">
        <v>51083</v>
      </c>
      <c r="G124" s="1">
        <v>2618</v>
      </c>
      <c r="H124" s="27">
        <f t="shared" si="3"/>
        <v>314.15999999999997</v>
      </c>
      <c r="I124" s="27">
        <f t="shared" si="4"/>
        <v>994.84</v>
      </c>
      <c r="J124" s="27">
        <f t="shared" si="5"/>
        <v>1309</v>
      </c>
    </row>
    <row r="125" spans="1:10" ht="22.5" customHeight="1">
      <c r="A125" s="1">
        <v>110</v>
      </c>
      <c r="B125" s="66"/>
      <c r="C125" s="5" t="s">
        <v>121</v>
      </c>
      <c r="D125" s="1">
        <v>20</v>
      </c>
      <c r="E125" s="8">
        <v>1962.6666666666667</v>
      </c>
      <c r="F125" s="3">
        <f>E125*4.5</f>
        <v>8832</v>
      </c>
      <c r="G125" s="8">
        <f>E125*28%</f>
        <v>549.5466666666667</v>
      </c>
      <c r="H125" s="27">
        <f t="shared" si="3"/>
        <v>65.94560000000001</v>
      </c>
      <c r="I125" s="27">
        <f t="shared" si="4"/>
        <v>208.82773333333336</v>
      </c>
      <c r="J125" s="27">
        <f t="shared" si="5"/>
        <v>274.77333333333337</v>
      </c>
    </row>
    <row r="126" spans="1:10" ht="15.75">
      <c r="A126" s="6"/>
      <c r="B126" s="7" t="s">
        <v>0</v>
      </c>
      <c r="C126" s="11"/>
      <c r="D126" s="6">
        <f>SUM(D117:D125)</f>
        <v>329</v>
      </c>
      <c r="E126" s="10">
        <f>SUM(E117:E125)</f>
        <v>92472.66666666667</v>
      </c>
      <c r="F126" s="10">
        <f>SUM(F117:F125)</f>
        <v>351894</v>
      </c>
      <c r="G126" s="10">
        <f>SUM(G117:G125)</f>
        <v>12406.546666666667</v>
      </c>
      <c r="H126" s="27">
        <f t="shared" si="3"/>
        <v>1488.7856</v>
      </c>
      <c r="I126" s="27">
        <f t="shared" si="4"/>
        <v>4714.487733333333</v>
      </c>
      <c r="J126" s="27">
        <f t="shared" si="5"/>
        <v>6203.2733333333335</v>
      </c>
    </row>
    <row r="127" spans="1:10" ht="31.5">
      <c r="A127" s="1"/>
      <c r="B127" s="7" t="s">
        <v>128</v>
      </c>
      <c r="C127" s="4"/>
      <c r="D127" s="10">
        <f>D16+D25+D35+D48+D62+D72+D82+D90+D99+D106+D110+D116+D126+D63+D107</f>
        <v>5409</v>
      </c>
      <c r="E127" s="10">
        <f>E16+E25+E35+E48+E62+E72+E82+E90+E99+E106+E110+E116+E126+E63+E107</f>
        <v>1584181.6666666667</v>
      </c>
      <c r="F127" s="10">
        <f>F16+F25+F35+F48+F62+F72+F82+F90+F99+F106+F110+F116+F126+F63+F107</f>
        <v>6450377</v>
      </c>
      <c r="G127" s="10">
        <f>G16+G25+G35+G48+G62+G72+G82+G90+G99+G106+G110+G116+G126+G63+G107</f>
        <v>491226.9066666667</v>
      </c>
      <c r="H127" s="27">
        <f t="shared" si="3"/>
        <v>58947.2288</v>
      </c>
      <c r="I127" s="27">
        <f t="shared" si="4"/>
        <v>186666.22453333333</v>
      </c>
      <c r="J127" s="27">
        <f t="shared" si="5"/>
        <v>245613.45333333334</v>
      </c>
    </row>
  </sheetData>
  <sheetProtection/>
  <mergeCells count="15">
    <mergeCell ref="B107:B109"/>
    <mergeCell ref="B111:B115"/>
    <mergeCell ref="B117:B125"/>
    <mergeCell ref="B91:B98"/>
    <mergeCell ref="B100:B105"/>
    <mergeCell ref="A1:J1"/>
    <mergeCell ref="A2:J2"/>
    <mergeCell ref="B49:B61"/>
    <mergeCell ref="B63:B71"/>
    <mergeCell ref="B73:B81"/>
    <mergeCell ref="B83:B89"/>
    <mergeCell ref="B4:B15"/>
    <mergeCell ref="B17:B24"/>
    <mergeCell ref="B26:B34"/>
    <mergeCell ref="B36:B47"/>
  </mergeCells>
  <hyperlinks>
    <hyperlink ref="C4" r:id="rId1" display="javascript:getSlumReport('0186','1','3')"/>
    <hyperlink ref="C5" r:id="rId2" display="javascript:getSlumReport('1280','1','3')"/>
    <hyperlink ref="C6" r:id="rId3" display="javascript:getSlumReport('1671','1','3')"/>
    <hyperlink ref="C7" r:id="rId4" display="javascript:getSlumReport('1776','1','3')"/>
    <hyperlink ref="C8" r:id="rId5" display="javascript:getSlumReport('2071','1','3')"/>
    <hyperlink ref="C9" r:id="rId6" display="javascript:getSlumReport('4068','1','3')"/>
    <hyperlink ref="C10" r:id="rId7" display="javascript:getSlumReport('4626','1','3')"/>
    <hyperlink ref="C11" r:id="rId8" display="javascript:getSlumReport('5840','1','3')"/>
    <hyperlink ref="C12" r:id="rId9" display="javascript:getSlumReport('5841','1','3')"/>
    <hyperlink ref="C13" r:id="rId10" display="javascript:getSlumReport('5842','1','3')"/>
    <hyperlink ref="C14" r:id="rId11" display="javascript:getSlumReport('5865','1','3')"/>
    <hyperlink ref="C15" r:id="rId12" display="javascript:getSlumReport('5872','1','3')"/>
    <hyperlink ref="C16" r:id="rId13" display="javascript:getSlumReport('5872','1','3')"/>
    <hyperlink ref="C17" r:id="rId14" display="javascript:getSlumReport('1079','1','3')"/>
    <hyperlink ref="C18" r:id="rId15" display="javascript:getSlumReport('2789','1','3')"/>
    <hyperlink ref="C19" r:id="rId16" display="javascript:getSlumReport('3239','1','3')"/>
    <hyperlink ref="C20" r:id="rId17" display="javascript:getSlumReport('3877','1','3')"/>
    <hyperlink ref="C21" r:id="rId18" display="javascript:getSlumReport('3898','1','3')"/>
    <hyperlink ref="C22" r:id="rId19" display="javascript:getSlumReport('4556','1','3')"/>
    <hyperlink ref="C23" r:id="rId20" display="javascript:getSlumReport('4817','1','3')"/>
    <hyperlink ref="C24" r:id="rId21" display="javascript:getSlumReport('5772','1','3')"/>
    <hyperlink ref="C25" r:id="rId22" display="javascript:getSlumReport('5772','1','3')"/>
    <hyperlink ref="C26" r:id="rId23" display="javascript:getSlumReport('1112','1','3')"/>
    <hyperlink ref="C27" r:id="rId24" display="javascript:getSlumReport('1935','1','3')"/>
    <hyperlink ref="C28" r:id="rId25" display="javascript:getSlumReport('3851','1','3')"/>
    <hyperlink ref="C29" r:id="rId26" display="javascript:getSlumReport('4067','1','3')"/>
    <hyperlink ref="C30" r:id="rId27" display="javascript:getSlumReport('5774','1','3')"/>
    <hyperlink ref="C31" r:id="rId28" display="javascript:getSlumReport('5775','1','3')"/>
    <hyperlink ref="C32" r:id="rId29" display="javascript:getSlumReport('5778','1','3')"/>
    <hyperlink ref="C33" r:id="rId30" display="javascript:getSlumReport('5812','1','3')"/>
    <hyperlink ref="C35" r:id="rId31" display="javascript:getSlumReport('5895','1','3')"/>
    <hyperlink ref="C36" r:id="rId32" display="javascript:getSlumReport('0120','1','3')"/>
    <hyperlink ref="C37" r:id="rId33" display="javascript:getSlumReport('2092','1','3')"/>
    <hyperlink ref="C38" r:id="rId34" display="javascript:getSlumReport('2925','1','3')"/>
    <hyperlink ref="C39" r:id="rId35" display="javascript:getSlumReport('3719','1','3')"/>
    <hyperlink ref="C40" r:id="rId36" display="javascript:getSlumReport('3807','1','3')"/>
    <hyperlink ref="C41" r:id="rId37" display="javascript:getSlumReport('3947','1','3')"/>
    <hyperlink ref="C42" r:id="rId38" display="javascript:getSlumReport('3982','1','3')"/>
    <hyperlink ref="C43" r:id="rId39" display="javascript:getSlumReport('4196','1','3')"/>
    <hyperlink ref="C44" r:id="rId40" display="javascript:getSlumReport('4859','1','3')"/>
    <hyperlink ref="C45" r:id="rId41" display="javascript:getSlumReport('5843','1','3')"/>
    <hyperlink ref="C46" r:id="rId42" display="javascript:getSlumReport('5844','1','3')"/>
    <hyperlink ref="C47" r:id="rId43" display="javascript:getSlumReport('5861','1','3')"/>
    <hyperlink ref="C48" r:id="rId44" display="javascript:getSlumReport('5905','1','3')"/>
    <hyperlink ref="C49" r:id="rId45" display="javascript:getSlumReport('0495','1','3')"/>
    <hyperlink ref="C50" r:id="rId46" display="javascript:getSlumReport('1042','1','3')"/>
    <hyperlink ref="C51" r:id="rId47" display="javascript:getSlumReport('1672','1','3')"/>
    <hyperlink ref="C52" r:id="rId48" display="javascript:getSlumReport('2784','1','3')"/>
    <hyperlink ref="C53" r:id="rId49" display="javascript:getSlumReport('2943','1','3')"/>
    <hyperlink ref="C54" r:id="rId50" display="javascript:getSlumReport('3320','1','3')"/>
    <hyperlink ref="C55" r:id="rId51" display="javascript:getSlumReport('3827','1','3')"/>
    <hyperlink ref="C56" r:id="rId52" display="javascript:getSlumReport('4087','1','3')"/>
    <hyperlink ref="C57" r:id="rId53" display="javascript:getSlumReport('4292','1','3')"/>
    <hyperlink ref="C58" r:id="rId54" display="javascript:getSlumReport('4687','1','3')"/>
    <hyperlink ref="C59" r:id="rId55" display="javascript:getSlumReport('5084','1','3')"/>
    <hyperlink ref="C60" r:id="rId56" display="javascript:getSlumReport('5773','1','3')"/>
    <hyperlink ref="C61" r:id="rId57" display="javascript:getSlumReport('5777','1','3')"/>
    <hyperlink ref="C62" r:id="rId58" display="javascript:getSlumReport('5777','1','3')"/>
    <hyperlink ref="C64" r:id="rId59" display="javascript:getSlumReport('1652','1','3')"/>
    <hyperlink ref="C65" r:id="rId60" display="javascript:getSlumReport('1880','1','3')"/>
    <hyperlink ref="C66" r:id="rId61" display="javascript:getSlumReport('2787','1','3')"/>
    <hyperlink ref="C67" r:id="rId62" display="javascript:getSlumReport('3468','1','3')"/>
    <hyperlink ref="C68" r:id="rId63" display="javascript:getSlumReport('3718','1','3')"/>
    <hyperlink ref="C69" r:id="rId64" display="javascript:getSlumReport('5807','1','3')"/>
    <hyperlink ref="C70" r:id="rId65" display="javascript:getSlumReport('5808','1','3')"/>
    <hyperlink ref="C71" r:id="rId66" display="javascript:getSlumReport('5862','1','3')"/>
    <hyperlink ref="C72" r:id="rId67" display="javascript:getSlumReport('5862','1','3')"/>
    <hyperlink ref="C73" r:id="rId68" display="javascript:getSlumReport('0030','1','3')"/>
    <hyperlink ref="C74" r:id="rId69" display="javascript:getSlumReport('2671','1','3')"/>
    <hyperlink ref="C75" r:id="rId70" display="javascript:getSlumReport('3303','1','3')"/>
    <hyperlink ref="C76" r:id="rId71" display="javascript:getSlumReport('5145','1','3')"/>
    <hyperlink ref="C77" r:id="rId72" display="javascript:getSlumReport('5172','1','3')"/>
    <hyperlink ref="C78" r:id="rId73" display="javascript:getSlumReport('5849','1','3')"/>
    <hyperlink ref="C79" r:id="rId74" display="javascript:getSlumReport('5863','1','3')"/>
    <hyperlink ref="C80" r:id="rId75" display="javascript:getSlumReport('5864','1','3')"/>
    <hyperlink ref="C81" r:id="rId76" display="javascript:getSlumReport('5869','1','3')"/>
    <hyperlink ref="C82" r:id="rId77" display="javascript:getSlumReport('5869','1','3')"/>
    <hyperlink ref="C83" r:id="rId78" display="javascript:getSlumReport('1654','1','3')"/>
    <hyperlink ref="C84" r:id="rId79" display="javascript:getSlumReport('2321','1','3')"/>
    <hyperlink ref="C85" r:id="rId80" display="javascript:getSlumReport('3403','1','3')"/>
    <hyperlink ref="C86" r:id="rId81" display="javascript:getSlumReport('5048','1','3')"/>
    <hyperlink ref="C87" r:id="rId82" display="javascript:getSlumReport('5810','1','3')"/>
    <hyperlink ref="C88" r:id="rId83" display="javascript:getSlumReport('5811','1','3')"/>
    <hyperlink ref="C89" r:id="rId84" display="javascript:getSlumReport('5904','1','3')"/>
    <hyperlink ref="C90" r:id="rId85" display="javascript:getSlumReport('5904','1','3')"/>
    <hyperlink ref="C91" r:id="rId86" display="javascript:getSlumReport('1063','1','3')"/>
    <hyperlink ref="C92" r:id="rId87" display="javascript:getSlumReport('2177','1','3')"/>
    <hyperlink ref="C93" r:id="rId88" display="javascript:getSlumReport('2997','1','3')"/>
    <hyperlink ref="C94" r:id="rId89" display="javascript:getSlumReport('3493','1','3')"/>
    <hyperlink ref="C95" r:id="rId90" display="javascript:getSlumReport('5803','1','3')"/>
    <hyperlink ref="C96" r:id="rId91" display="javascript:getSlumReport('5804','1','3')"/>
    <hyperlink ref="C97" r:id="rId92" display="javascript:getSlumReport('5856','1','3')"/>
    <hyperlink ref="C98" r:id="rId93" display="javascript:getSlumReport('5857','1','3')"/>
    <hyperlink ref="C99" r:id="rId94" display="javascript:getSlumReport('5857','1','3')"/>
    <hyperlink ref="C100" r:id="rId95" display="javascript:getSlumReport('0119','1','3')"/>
    <hyperlink ref="C101" r:id="rId96" display="javascript:getSlumReport('1823','1','3')"/>
    <hyperlink ref="C102" r:id="rId97" display="javascript:getSlumReport('3548','1','3')"/>
    <hyperlink ref="C103" r:id="rId98" display="javascript:getSlumReport('3951','1','3')"/>
    <hyperlink ref="C104" r:id="rId99" display="javascript:getSlumReport('4555','1','3')"/>
    <hyperlink ref="C105" r:id="rId100" display="javascript:getSlumReport('5907','1','3')"/>
    <hyperlink ref="C106" r:id="rId101" display="javascript:getSlumReport('5907','1','3')"/>
    <hyperlink ref="C108" r:id="rId102" display="javascript:getSlumReport('5809','1','3')"/>
    <hyperlink ref="C109" r:id="rId103" display="javascript:getSlumReport('5868','1','3')"/>
    <hyperlink ref="C110" r:id="rId104" display="javascript:getSlumReport('5868','1','3')"/>
    <hyperlink ref="C111" r:id="rId105" display="javascript:getSlumReport('0818','1','3')"/>
    <hyperlink ref="C112" r:id="rId106" display="javascript:getSlumReport('3666','1','3')"/>
    <hyperlink ref="C113" r:id="rId107" display="javascript:getSlumReport('4193','1','3')"/>
    <hyperlink ref="C114" r:id="rId108" display="javascript:getSlumReport('5099','1','3')"/>
    <hyperlink ref="C115" r:id="rId109" display="javascript:getSlumReport('5906','1','3')"/>
    <hyperlink ref="C116" r:id="rId110" display="javascript:getSlumReport('5906','1','3')"/>
    <hyperlink ref="C117" r:id="rId111" display="javascript:getSlumReport('1405','1','3')"/>
    <hyperlink ref="C118" r:id="rId112" display="javascript:getSlumReport('2602','1','3')"/>
    <hyperlink ref="C119" r:id="rId113" display="javascript:getSlumReport('3340','1','3')"/>
    <hyperlink ref="C120" r:id="rId114" display="javascript:getSlumReport('3424','1','3')"/>
    <hyperlink ref="C121" r:id="rId115" display="javascript:getSlumReport('3537','1','3')"/>
    <hyperlink ref="C122" r:id="rId116" display="javascript:getSlumReport('4625','1','3')"/>
    <hyperlink ref="C123" r:id="rId117" display="javascript:getSlumReport('4659','1','3')"/>
    <hyperlink ref="C124" r:id="rId118" display="javascript:getSlumReport('5781','1','3')"/>
    <hyperlink ref="C125" r:id="rId119" display="javascript:getSlumReport('5805','1','3')"/>
    <hyperlink ref="C126" r:id="rId120" display="javascript:getSlumReport('5805','1','3')"/>
  </hyperlinks>
  <printOptions/>
  <pageMargins left="0.7" right="0.7" top="0.75" bottom="0.75" header="0.3" footer="0.3"/>
  <pageSetup horizontalDpi="600" verticalDpi="600" orientation="portrait" paperSize="9" scale="70" r:id="rId12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5"/>
  <sheetViews>
    <sheetView zoomScalePageLayoutView="0" workbookViewId="0" topLeftCell="A1">
      <selection activeCell="P6" sqref="P6"/>
    </sheetView>
  </sheetViews>
  <sheetFormatPr defaultColWidth="9.140625" defaultRowHeight="12.75"/>
  <cols>
    <col min="1" max="1" width="6.28125" style="0" bestFit="1" customWidth="1"/>
    <col min="2" max="2" width="14.421875" style="0" bestFit="1" customWidth="1"/>
    <col min="3" max="3" width="18.57421875" style="0" bestFit="1" customWidth="1"/>
    <col min="4" max="4" width="6.421875" style="0" bestFit="1" customWidth="1"/>
    <col min="5" max="5" width="12.57421875" style="18" bestFit="1" customWidth="1"/>
    <col min="6" max="6" width="15.7109375" style="21" bestFit="1" customWidth="1"/>
    <col min="7" max="7" width="13.140625" style="0" bestFit="1" customWidth="1"/>
    <col min="8" max="8" width="7.8515625" style="0" bestFit="1" customWidth="1"/>
    <col min="9" max="9" width="8.57421875" style="0" bestFit="1" customWidth="1"/>
    <col min="10" max="10" width="7.8515625" style="0" bestFit="1" customWidth="1"/>
    <col min="12" max="12" width="10.57421875" style="0" customWidth="1"/>
  </cols>
  <sheetData>
    <row r="1" spans="1:15" ht="18.75" customHeight="1">
      <c r="A1" s="70" t="s">
        <v>141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6" t="s">
        <v>139</v>
      </c>
      <c r="M1" s="76"/>
      <c r="N1" s="76"/>
      <c r="O1" s="58"/>
    </row>
    <row r="2" spans="1:15" ht="15.75" customHeight="1">
      <c r="A2" s="72" t="s">
        <v>131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7"/>
      <c r="M2" s="77"/>
      <c r="N2" s="77"/>
      <c r="O2" s="58"/>
    </row>
    <row r="3" spans="1:14" ht="79.5" customHeight="1">
      <c r="A3" s="6" t="s">
        <v>127</v>
      </c>
      <c r="B3" s="7" t="s">
        <v>129</v>
      </c>
      <c r="C3" s="7" t="s">
        <v>130</v>
      </c>
      <c r="D3" s="6" t="s">
        <v>123</v>
      </c>
      <c r="E3" s="6" t="s">
        <v>133</v>
      </c>
      <c r="F3" s="15" t="s">
        <v>134</v>
      </c>
      <c r="G3" s="15" t="s">
        <v>135</v>
      </c>
      <c r="H3" s="29">
        <v>42095</v>
      </c>
      <c r="I3" s="29">
        <v>42125</v>
      </c>
      <c r="J3" s="29">
        <v>42217</v>
      </c>
      <c r="K3" s="30">
        <v>42430</v>
      </c>
      <c r="L3" s="32" t="s">
        <v>140</v>
      </c>
      <c r="M3" s="30">
        <v>42125</v>
      </c>
      <c r="N3" s="30">
        <v>42217</v>
      </c>
    </row>
    <row r="4" spans="1:14" ht="15.75">
      <c r="A4" s="1">
        <v>1</v>
      </c>
      <c r="B4" s="66" t="s">
        <v>1</v>
      </c>
      <c r="C4" s="5" t="s">
        <v>2</v>
      </c>
      <c r="D4" s="1">
        <v>67</v>
      </c>
      <c r="E4" s="17">
        <v>3025</v>
      </c>
      <c r="F4" s="20">
        <f>SUM(E4*10)</f>
        <v>30250</v>
      </c>
      <c r="G4" s="14">
        <f aca="true" t="shared" si="0" ref="G4:G35">SUM(F4*60/100)</f>
        <v>18150</v>
      </c>
      <c r="H4" s="1">
        <f>G4/100*10</f>
        <v>1815</v>
      </c>
      <c r="I4" s="8">
        <f>G4/100*30</f>
        <v>5445</v>
      </c>
      <c r="J4" s="1">
        <f>G4/100*30</f>
        <v>5445</v>
      </c>
      <c r="K4" s="26">
        <f>G4/100*30</f>
        <v>5445</v>
      </c>
      <c r="L4" s="26">
        <v>10</v>
      </c>
      <c r="M4" s="26">
        <f>F4/2</f>
        <v>15125</v>
      </c>
      <c r="N4" s="26">
        <f>F4/2</f>
        <v>15125</v>
      </c>
    </row>
    <row r="5" spans="1:14" ht="15.75">
      <c r="A5" s="1">
        <v>2</v>
      </c>
      <c r="B5" s="66"/>
      <c r="C5" s="5" t="s">
        <v>3</v>
      </c>
      <c r="D5" s="1">
        <v>37</v>
      </c>
      <c r="E5" s="17">
        <v>2062</v>
      </c>
      <c r="F5" s="20">
        <f aca="true" t="shared" si="1" ref="F5:F68">SUM(E5*10)</f>
        <v>20620</v>
      </c>
      <c r="G5" s="14">
        <f t="shared" si="0"/>
        <v>12372</v>
      </c>
      <c r="H5" s="8">
        <f aca="true" t="shared" si="2" ref="H5:H68">G5/100*10</f>
        <v>1237.2</v>
      </c>
      <c r="I5" s="8">
        <f>G5/100*30</f>
        <v>3711.6</v>
      </c>
      <c r="J5" s="8">
        <f>G5/100*30</f>
        <v>3711.6</v>
      </c>
      <c r="K5" s="27">
        <f>G5/100*30</f>
        <v>3711.6</v>
      </c>
      <c r="L5" s="26">
        <v>10</v>
      </c>
      <c r="M5" s="26">
        <f>F5/2</f>
        <v>10310</v>
      </c>
      <c r="N5" s="26">
        <f>F5/2</f>
        <v>10310</v>
      </c>
    </row>
    <row r="6" spans="1:14" ht="15.75">
      <c r="A6" s="1">
        <v>3</v>
      </c>
      <c r="B6" s="66"/>
      <c r="C6" s="5" t="s">
        <v>4</v>
      </c>
      <c r="D6" s="1">
        <v>45</v>
      </c>
      <c r="E6" s="17">
        <v>1944</v>
      </c>
      <c r="F6" s="20">
        <f t="shared" si="1"/>
        <v>19440</v>
      </c>
      <c r="G6" s="14">
        <f t="shared" si="0"/>
        <v>11664</v>
      </c>
      <c r="H6" s="8">
        <f t="shared" si="2"/>
        <v>1166.4</v>
      </c>
      <c r="I6" s="8">
        <f aca="true" t="shared" si="3" ref="I6:I69">G6/100*30</f>
        <v>3499.2</v>
      </c>
      <c r="J6" s="8">
        <f aca="true" t="shared" si="4" ref="J6:J69">G6/100*30</f>
        <v>3499.2</v>
      </c>
      <c r="K6" s="27">
        <f aca="true" t="shared" si="5" ref="K6:K69">G6/100*30</f>
        <v>3499.2</v>
      </c>
      <c r="L6" s="26">
        <v>10</v>
      </c>
      <c r="M6" s="26">
        <f>F6/2</f>
        <v>9720</v>
      </c>
      <c r="N6" s="26">
        <f>F6/2</f>
        <v>9720</v>
      </c>
    </row>
    <row r="7" spans="1:14" ht="15.75">
      <c r="A7" s="1">
        <v>4</v>
      </c>
      <c r="B7" s="66"/>
      <c r="C7" s="5" t="s">
        <v>5</v>
      </c>
      <c r="D7" s="1">
        <v>56</v>
      </c>
      <c r="E7" s="17">
        <v>1845</v>
      </c>
      <c r="F7" s="20">
        <f t="shared" si="1"/>
        <v>18450</v>
      </c>
      <c r="G7" s="14">
        <f t="shared" si="0"/>
        <v>11070</v>
      </c>
      <c r="H7" s="8">
        <f t="shared" si="2"/>
        <v>1107</v>
      </c>
      <c r="I7" s="8">
        <f t="shared" si="3"/>
        <v>3321</v>
      </c>
      <c r="J7" s="8">
        <f t="shared" si="4"/>
        <v>3321</v>
      </c>
      <c r="K7" s="27">
        <f t="shared" si="5"/>
        <v>3321</v>
      </c>
      <c r="L7" s="26">
        <v>10</v>
      </c>
      <c r="M7" s="26">
        <f>F7/2</f>
        <v>9225</v>
      </c>
      <c r="N7" s="26">
        <f>F7/2</f>
        <v>9225</v>
      </c>
    </row>
    <row r="8" spans="1:14" ht="15.75">
      <c r="A8" s="1">
        <v>5</v>
      </c>
      <c r="B8" s="66"/>
      <c r="C8" s="5" t="s">
        <v>6</v>
      </c>
      <c r="D8" s="1">
        <v>32</v>
      </c>
      <c r="E8" s="17">
        <v>1157</v>
      </c>
      <c r="F8" s="20">
        <f t="shared" si="1"/>
        <v>11570</v>
      </c>
      <c r="G8" s="14">
        <f t="shared" si="0"/>
        <v>6942</v>
      </c>
      <c r="H8" s="8">
        <f t="shared" si="2"/>
        <v>694.2</v>
      </c>
      <c r="I8" s="8">
        <f t="shared" si="3"/>
        <v>2082.6</v>
      </c>
      <c r="J8" s="8">
        <f t="shared" si="4"/>
        <v>2082.6</v>
      </c>
      <c r="K8" s="27">
        <f t="shared" si="5"/>
        <v>2082.6</v>
      </c>
      <c r="L8" s="26">
        <v>10</v>
      </c>
      <c r="M8" s="26">
        <f aca="true" t="shared" si="6" ref="M8:M71">F8/2</f>
        <v>5785</v>
      </c>
      <c r="N8" s="26">
        <f aca="true" t="shared" si="7" ref="N8:N71">F8/2</f>
        <v>5785</v>
      </c>
    </row>
    <row r="9" spans="1:14" ht="15.75">
      <c r="A9" s="1">
        <v>6</v>
      </c>
      <c r="B9" s="66"/>
      <c r="C9" s="5" t="s">
        <v>7</v>
      </c>
      <c r="D9" s="1">
        <v>20</v>
      </c>
      <c r="E9" s="17">
        <v>1058</v>
      </c>
      <c r="F9" s="20">
        <f t="shared" si="1"/>
        <v>10580</v>
      </c>
      <c r="G9" s="14">
        <f t="shared" si="0"/>
        <v>6348</v>
      </c>
      <c r="H9" s="8">
        <f t="shared" si="2"/>
        <v>634.8</v>
      </c>
      <c r="I9" s="8">
        <f t="shared" si="3"/>
        <v>1904.3999999999999</v>
      </c>
      <c r="J9" s="8">
        <f t="shared" si="4"/>
        <v>1904.3999999999999</v>
      </c>
      <c r="K9" s="27">
        <f t="shared" si="5"/>
        <v>1904.3999999999999</v>
      </c>
      <c r="L9" s="26">
        <v>10</v>
      </c>
      <c r="M9" s="26">
        <f t="shared" si="6"/>
        <v>5290</v>
      </c>
      <c r="N9" s="26">
        <f t="shared" si="7"/>
        <v>5290</v>
      </c>
    </row>
    <row r="10" spans="1:14" ht="15.75">
      <c r="A10" s="1">
        <v>7</v>
      </c>
      <c r="B10" s="66"/>
      <c r="C10" s="5" t="s">
        <v>8</v>
      </c>
      <c r="D10" s="1">
        <v>30</v>
      </c>
      <c r="E10" s="19">
        <v>1319</v>
      </c>
      <c r="F10" s="20">
        <f t="shared" si="1"/>
        <v>13190</v>
      </c>
      <c r="G10" s="14">
        <f t="shared" si="0"/>
        <v>7914</v>
      </c>
      <c r="H10" s="8">
        <f t="shared" si="2"/>
        <v>791.4</v>
      </c>
      <c r="I10" s="8">
        <f t="shared" si="3"/>
        <v>2374.2</v>
      </c>
      <c r="J10" s="8">
        <f t="shared" si="4"/>
        <v>2374.2</v>
      </c>
      <c r="K10" s="27">
        <f t="shared" si="5"/>
        <v>2374.2</v>
      </c>
      <c r="L10" s="26">
        <v>10</v>
      </c>
      <c r="M10" s="26">
        <f t="shared" si="6"/>
        <v>6595</v>
      </c>
      <c r="N10" s="26">
        <f t="shared" si="7"/>
        <v>6595</v>
      </c>
    </row>
    <row r="11" spans="1:14" ht="15.75">
      <c r="A11" s="1">
        <v>8</v>
      </c>
      <c r="B11" s="66"/>
      <c r="C11" s="5" t="s">
        <v>9</v>
      </c>
      <c r="D11" s="1">
        <v>20</v>
      </c>
      <c r="E11" s="17">
        <v>578</v>
      </c>
      <c r="F11" s="20">
        <f t="shared" si="1"/>
        <v>5780</v>
      </c>
      <c r="G11" s="14">
        <f t="shared" si="0"/>
        <v>3468</v>
      </c>
      <c r="H11" s="8">
        <f t="shared" si="2"/>
        <v>346.8</v>
      </c>
      <c r="I11" s="8">
        <f t="shared" si="3"/>
        <v>1040.4</v>
      </c>
      <c r="J11" s="8">
        <f t="shared" si="4"/>
        <v>1040.4</v>
      </c>
      <c r="K11" s="27">
        <f t="shared" si="5"/>
        <v>1040.4</v>
      </c>
      <c r="L11" s="26">
        <v>10</v>
      </c>
      <c r="M11" s="26">
        <f t="shared" si="6"/>
        <v>2890</v>
      </c>
      <c r="N11" s="26">
        <f t="shared" si="7"/>
        <v>2890</v>
      </c>
    </row>
    <row r="12" spans="1:14" ht="15.75">
      <c r="A12" s="1">
        <v>9</v>
      </c>
      <c r="B12" s="66"/>
      <c r="C12" s="5" t="s">
        <v>10</v>
      </c>
      <c r="D12" s="1">
        <v>27</v>
      </c>
      <c r="E12" s="17">
        <v>419</v>
      </c>
      <c r="F12" s="20">
        <f t="shared" si="1"/>
        <v>4190</v>
      </c>
      <c r="G12" s="14">
        <f t="shared" si="0"/>
        <v>2514</v>
      </c>
      <c r="H12" s="8">
        <f t="shared" si="2"/>
        <v>251.4</v>
      </c>
      <c r="I12" s="8">
        <f t="shared" si="3"/>
        <v>754.2</v>
      </c>
      <c r="J12" s="8">
        <f t="shared" si="4"/>
        <v>754.2</v>
      </c>
      <c r="K12" s="27">
        <f t="shared" si="5"/>
        <v>754.2</v>
      </c>
      <c r="L12" s="26">
        <v>10</v>
      </c>
      <c r="M12" s="26">
        <f t="shared" si="6"/>
        <v>2095</v>
      </c>
      <c r="N12" s="26">
        <f t="shared" si="7"/>
        <v>2095</v>
      </c>
    </row>
    <row r="13" spans="1:14" ht="15.75">
      <c r="A13" s="1">
        <v>10</v>
      </c>
      <c r="B13" s="66"/>
      <c r="C13" s="5" t="s">
        <v>11</v>
      </c>
      <c r="D13" s="1">
        <v>16</v>
      </c>
      <c r="E13" s="17">
        <v>486</v>
      </c>
      <c r="F13" s="20">
        <f t="shared" si="1"/>
        <v>4860</v>
      </c>
      <c r="G13" s="14">
        <f t="shared" si="0"/>
        <v>2916</v>
      </c>
      <c r="H13" s="8">
        <f t="shared" si="2"/>
        <v>291.6</v>
      </c>
      <c r="I13" s="8">
        <f t="shared" si="3"/>
        <v>874.8</v>
      </c>
      <c r="J13" s="8">
        <f t="shared" si="4"/>
        <v>874.8</v>
      </c>
      <c r="K13" s="27">
        <f t="shared" si="5"/>
        <v>874.8</v>
      </c>
      <c r="L13" s="26">
        <v>10</v>
      </c>
      <c r="M13" s="26">
        <f t="shared" si="6"/>
        <v>2430</v>
      </c>
      <c r="N13" s="26">
        <f t="shared" si="7"/>
        <v>2430</v>
      </c>
    </row>
    <row r="14" spans="1:14" ht="15.75">
      <c r="A14" s="1">
        <v>11</v>
      </c>
      <c r="B14" s="66"/>
      <c r="C14" s="5" t="s">
        <v>12</v>
      </c>
      <c r="D14" s="1">
        <v>24</v>
      </c>
      <c r="E14" s="19">
        <v>393</v>
      </c>
      <c r="F14" s="20">
        <f t="shared" si="1"/>
        <v>3930</v>
      </c>
      <c r="G14" s="14">
        <f t="shared" si="0"/>
        <v>2358</v>
      </c>
      <c r="H14" s="8">
        <f t="shared" si="2"/>
        <v>235.79999999999998</v>
      </c>
      <c r="I14" s="8">
        <f t="shared" si="3"/>
        <v>707.4</v>
      </c>
      <c r="J14" s="8">
        <f t="shared" si="4"/>
        <v>707.4</v>
      </c>
      <c r="K14" s="27">
        <f t="shared" si="5"/>
        <v>707.4</v>
      </c>
      <c r="L14" s="26">
        <v>10</v>
      </c>
      <c r="M14" s="26">
        <f t="shared" si="6"/>
        <v>1965</v>
      </c>
      <c r="N14" s="26">
        <f t="shared" si="7"/>
        <v>1965</v>
      </c>
    </row>
    <row r="15" spans="1:14" ht="15.75">
      <c r="A15" s="1">
        <v>12</v>
      </c>
      <c r="B15" s="66"/>
      <c r="C15" s="5" t="s">
        <v>13</v>
      </c>
      <c r="D15" s="1">
        <v>12</v>
      </c>
      <c r="E15" s="17">
        <v>718</v>
      </c>
      <c r="F15" s="20">
        <f t="shared" si="1"/>
        <v>7180</v>
      </c>
      <c r="G15" s="14">
        <f t="shared" si="0"/>
        <v>4308</v>
      </c>
      <c r="H15" s="8">
        <f t="shared" si="2"/>
        <v>430.79999999999995</v>
      </c>
      <c r="I15" s="8">
        <f t="shared" si="3"/>
        <v>1292.3999999999999</v>
      </c>
      <c r="J15" s="8">
        <f t="shared" si="4"/>
        <v>1292.3999999999999</v>
      </c>
      <c r="K15" s="27">
        <f t="shared" si="5"/>
        <v>1292.3999999999999</v>
      </c>
      <c r="L15" s="26">
        <v>10</v>
      </c>
      <c r="M15" s="26">
        <f t="shared" si="6"/>
        <v>3590</v>
      </c>
      <c r="N15" s="26">
        <f t="shared" si="7"/>
        <v>3590</v>
      </c>
    </row>
    <row r="16" spans="1:14" ht="15.75">
      <c r="A16" s="6"/>
      <c r="B16" s="7" t="s">
        <v>0</v>
      </c>
      <c r="C16" s="9"/>
      <c r="D16" s="6">
        <f>SUM(D4:D15)</f>
        <v>386</v>
      </c>
      <c r="E16" s="6">
        <v>15004</v>
      </c>
      <c r="F16" s="20">
        <f t="shared" si="1"/>
        <v>150040</v>
      </c>
      <c r="G16" s="14">
        <f t="shared" si="0"/>
        <v>90024</v>
      </c>
      <c r="H16" s="8">
        <f t="shared" si="2"/>
        <v>9002.4</v>
      </c>
      <c r="I16" s="8">
        <f t="shared" si="3"/>
        <v>27007.2</v>
      </c>
      <c r="J16" s="8">
        <f t="shared" si="4"/>
        <v>27007.2</v>
      </c>
      <c r="K16" s="27">
        <f t="shared" si="5"/>
        <v>27007.2</v>
      </c>
      <c r="L16" s="26">
        <f>SUM(L4:L15)</f>
        <v>120</v>
      </c>
      <c r="M16" s="26">
        <f t="shared" si="6"/>
        <v>75020</v>
      </c>
      <c r="N16" s="26">
        <f t="shared" si="7"/>
        <v>75020</v>
      </c>
    </row>
    <row r="17" spans="1:14" ht="15.75">
      <c r="A17" s="1">
        <v>13</v>
      </c>
      <c r="B17" s="66" t="s">
        <v>14</v>
      </c>
      <c r="C17" s="5" t="s">
        <v>15</v>
      </c>
      <c r="D17" s="1">
        <v>81</v>
      </c>
      <c r="E17" s="17">
        <v>2054</v>
      </c>
      <c r="F17" s="20">
        <f t="shared" si="1"/>
        <v>20540</v>
      </c>
      <c r="G17" s="14">
        <f t="shared" si="0"/>
        <v>12324</v>
      </c>
      <c r="H17" s="8">
        <f t="shared" si="2"/>
        <v>1232.3999999999999</v>
      </c>
      <c r="I17" s="8">
        <f t="shared" si="3"/>
        <v>3697.2</v>
      </c>
      <c r="J17" s="8">
        <f t="shared" si="4"/>
        <v>3697.2</v>
      </c>
      <c r="K17" s="27">
        <f t="shared" si="5"/>
        <v>3697.2</v>
      </c>
      <c r="L17" s="26">
        <v>10</v>
      </c>
      <c r="M17" s="26">
        <f t="shared" si="6"/>
        <v>10270</v>
      </c>
      <c r="N17" s="26">
        <f t="shared" si="7"/>
        <v>10270</v>
      </c>
    </row>
    <row r="18" spans="1:14" ht="15.75">
      <c r="A18" s="1">
        <v>14</v>
      </c>
      <c r="B18" s="66"/>
      <c r="C18" s="5" t="s">
        <v>16</v>
      </c>
      <c r="D18" s="1">
        <v>42</v>
      </c>
      <c r="E18" s="17">
        <v>1870</v>
      </c>
      <c r="F18" s="20">
        <f t="shared" si="1"/>
        <v>18700</v>
      </c>
      <c r="G18" s="14">
        <f t="shared" si="0"/>
        <v>11220</v>
      </c>
      <c r="H18" s="8">
        <f t="shared" si="2"/>
        <v>1122</v>
      </c>
      <c r="I18" s="8">
        <f t="shared" si="3"/>
        <v>3366</v>
      </c>
      <c r="J18" s="8">
        <f t="shared" si="4"/>
        <v>3366</v>
      </c>
      <c r="K18" s="27">
        <f t="shared" si="5"/>
        <v>3366</v>
      </c>
      <c r="L18" s="26">
        <v>10</v>
      </c>
      <c r="M18" s="26">
        <f t="shared" si="6"/>
        <v>9350</v>
      </c>
      <c r="N18" s="26">
        <f t="shared" si="7"/>
        <v>9350</v>
      </c>
    </row>
    <row r="19" spans="1:14" ht="15.75">
      <c r="A19" s="1">
        <v>15</v>
      </c>
      <c r="B19" s="66"/>
      <c r="C19" s="5" t="s">
        <v>17</v>
      </c>
      <c r="D19" s="1">
        <v>20</v>
      </c>
      <c r="E19" s="17">
        <v>1021</v>
      </c>
      <c r="F19" s="20">
        <f t="shared" si="1"/>
        <v>10210</v>
      </c>
      <c r="G19" s="14">
        <f t="shared" si="0"/>
        <v>6126</v>
      </c>
      <c r="H19" s="8">
        <f t="shared" si="2"/>
        <v>612.6</v>
      </c>
      <c r="I19" s="8">
        <f t="shared" si="3"/>
        <v>1837.8</v>
      </c>
      <c r="J19" s="8">
        <f t="shared" si="4"/>
        <v>1837.8</v>
      </c>
      <c r="K19" s="27">
        <f t="shared" si="5"/>
        <v>1837.8</v>
      </c>
      <c r="L19" s="26">
        <v>10</v>
      </c>
      <c r="M19" s="26">
        <f t="shared" si="6"/>
        <v>5105</v>
      </c>
      <c r="N19" s="26">
        <f t="shared" si="7"/>
        <v>5105</v>
      </c>
    </row>
    <row r="20" spans="1:14" ht="15.75">
      <c r="A20" s="1">
        <v>16</v>
      </c>
      <c r="B20" s="66"/>
      <c r="C20" s="5" t="s">
        <v>18</v>
      </c>
      <c r="D20" s="1">
        <v>38</v>
      </c>
      <c r="E20" s="17">
        <v>884</v>
      </c>
      <c r="F20" s="20">
        <f t="shared" si="1"/>
        <v>8840</v>
      </c>
      <c r="G20" s="14">
        <f t="shared" si="0"/>
        <v>5304</v>
      </c>
      <c r="H20" s="8">
        <f t="shared" si="2"/>
        <v>530.4</v>
      </c>
      <c r="I20" s="8">
        <f t="shared" si="3"/>
        <v>1591.2</v>
      </c>
      <c r="J20" s="8">
        <f t="shared" si="4"/>
        <v>1591.2</v>
      </c>
      <c r="K20" s="27">
        <f t="shared" si="5"/>
        <v>1591.2</v>
      </c>
      <c r="L20" s="26">
        <v>10</v>
      </c>
      <c r="M20" s="26">
        <f t="shared" si="6"/>
        <v>4420</v>
      </c>
      <c r="N20" s="26">
        <f t="shared" si="7"/>
        <v>4420</v>
      </c>
    </row>
    <row r="21" spans="1:14" ht="15.75">
      <c r="A21" s="1">
        <v>17</v>
      </c>
      <c r="B21" s="66"/>
      <c r="C21" s="5" t="s">
        <v>19</v>
      </c>
      <c r="D21" s="1">
        <v>55</v>
      </c>
      <c r="E21" s="17">
        <v>893</v>
      </c>
      <c r="F21" s="20">
        <f t="shared" si="1"/>
        <v>8930</v>
      </c>
      <c r="G21" s="14">
        <f t="shared" si="0"/>
        <v>5358</v>
      </c>
      <c r="H21" s="8">
        <f t="shared" si="2"/>
        <v>535.8</v>
      </c>
      <c r="I21" s="8">
        <f t="shared" si="3"/>
        <v>1607.3999999999999</v>
      </c>
      <c r="J21" s="8">
        <f t="shared" si="4"/>
        <v>1607.3999999999999</v>
      </c>
      <c r="K21" s="27">
        <f t="shared" si="5"/>
        <v>1607.3999999999999</v>
      </c>
      <c r="L21" s="26">
        <v>10</v>
      </c>
      <c r="M21" s="26">
        <f t="shared" si="6"/>
        <v>4465</v>
      </c>
      <c r="N21" s="26">
        <f t="shared" si="7"/>
        <v>4465</v>
      </c>
    </row>
    <row r="22" spans="1:14" ht="15.75">
      <c r="A22" s="1">
        <v>18</v>
      </c>
      <c r="B22" s="66"/>
      <c r="C22" s="5" t="s">
        <v>20</v>
      </c>
      <c r="D22" s="1">
        <v>42</v>
      </c>
      <c r="E22" s="17">
        <v>1026</v>
      </c>
      <c r="F22" s="20">
        <f t="shared" si="1"/>
        <v>10260</v>
      </c>
      <c r="G22" s="14">
        <f t="shared" si="0"/>
        <v>6156</v>
      </c>
      <c r="H22" s="8">
        <f t="shared" si="2"/>
        <v>615.6</v>
      </c>
      <c r="I22" s="8">
        <f t="shared" si="3"/>
        <v>1846.8000000000002</v>
      </c>
      <c r="J22" s="8">
        <f t="shared" si="4"/>
        <v>1846.8000000000002</v>
      </c>
      <c r="K22" s="27">
        <f t="shared" si="5"/>
        <v>1846.8000000000002</v>
      </c>
      <c r="L22" s="26">
        <v>10</v>
      </c>
      <c r="M22" s="26">
        <f t="shared" si="6"/>
        <v>5130</v>
      </c>
      <c r="N22" s="26">
        <f t="shared" si="7"/>
        <v>5130</v>
      </c>
    </row>
    <row r="23" spans="1:14" ht="15.75">
      <c r="A23" s="1">
        <v>19</v>
      </c>
      <c r="B23" s="66"/>
      <c r="C23" s="5" t="s">
        <v>21</v>
      </c>
      <c r="D23" s="1">
        <v>81</v>
      </c>
      <c r="E23" s="17">
        <v>3637</v>
      </c>
      <c r="F23" s="20">
        <f t="shared" si="1"/>
        <v>36370</v>
      </c>
      <c r="G23" s="14">
        <f t="shared" si="0"/>
        <v>21822</v>
      </c>
      <c r="H23" s="8">
        <f t="shared" si="2"/>
        <v>2182.2</v>
      </c>
      <c r="I23" s="8">
        <f t="shared" si="3"/>
        <v>6546.6</v>
      </c>
      <c r="J23" s="8">
        <f t="shared" si="4"/>
        <v>6546.6</v>
      </c>
      <c r="K23" s="27">
        <f t="shared" si="5"/>
        <v>6546.6</v>
      </c>
      <c r="L23" s="26">
        <v>10</v>
      </c>
      <c r="M23" s="26">
        <f t="shared" si="6"/>
        <v>18185</v>
      </c>
      <c r="N23" s="26">
        <f t="shared" si="7"/>
        <v>18185</v>
      </c>
    </row>
    <row r="24" spans="1:14" ht="15.75">
      <c r="A24" s="1">
        <v>20</v>
      </c>
      <c r="B24" s="66"/>
      <c r="C24" s="5" t="s">
        <v>22</v>
      </c>
      <c r="D24" s="1">
        <v>37</v>
      </c>
      <c r="E24" s="19">
        <v>885</v>
      </c>
      <c r="F24" s="20">
        <f t="shared" si="1"/>
        <v>8850</v>
      </c>
      <c r="G24" s="14">
        <f t="shared" si="0"/>
        <v>5310</v>
      </c>
      <c r="H24" s="8">
        <f t="shared" si="2"/>
        <v>531</v>
      </c>
      <c r="I24" s="8">
        <f t="shared" si="3"/>
        <v>1593</v>
      </c>
      <c r="J24" s="8">
        <f t="shared" si="4"/>
        <v>1593</v>
      </c>
      <c r="K24" s="27">
        <f t="shared" si="5"/>
        <v>1593</v>
      </c>
      <c r="L24" s="26">
        <v>10</v>
      </c>
      <c r="M24" s="26">
        <f t="shared" si="6"/>
        <v>4425</v>
      </c>
      <c r="N24" s="26">
        <f t="shared" si="7"/>
        <v>4425</v>
      </c>
    </row>
    <row r="25" spans="1:14" ht="15.75">
      <c r="A25" s="6"/>
      <c r="B25" s="7" t="s">
        <v>0</v>
      </c>
      <c r="C25" s="9"/>
      <c r="D25" s="6">
        <f>SUM(D17:D24)</f>
        <v>396</v>
      </c>
      <c r="E25" s="6">
        <v>12270</v>
      </c>
      <c r="F25" s="20">
        <f t="shared" si="1"/>
        <v>122700</v>
      </c>
      <c r="G25" s="14">
        <f t="shared" si="0"/>
        <v>73620</v>
      </c>
      <c r="H25" s="8">
        <f t="shared" si="2"/>
        <v>7362</v>
      </c>
      <c r="I25" s="8">
        <f t="shared" si="3"/>
        <v>22086</v>
      </c>
      <c r="J25" s="8">
        <f t="shared" si="4"/>
        <v>22086</v>
      </c>
      <c r="K25" s="27">
        <f t="shared" si="5"/>
        <v>22086</v>
      </c>
      <c r="L25" s="26">
        <f>SUM(L17:L24)</f>
        <v>80</v>
      </c>
      <c r="M25" s="26">
        <f t="shared" si="6"/>
        <v>61350</v>
      </c>
      <c r="N25" s="26">
        <f t="shared" si="7"/>
        <v>61350</v>
      </c>
    </row>
    <row r="26" spans="1:14" ht="15.75">
      <c r="A26" s="1">
        <v>21</v>
      </c>
      <c r="B26" s="66" t="s">
        <v>23</v>
      </c>
      <c r="C26" s="5" t="s">
        <v>24</v>
      </c>
      <c r="D26" s="1">
        <v>202</v>
      </c>
      <c r="E26" s="19">
        <v>4545</v>
      </c>
      <c r="F26" s="20">
        <f t="shared" si="1"/>
        <v>45450</v>
      </c>
      <c r="G26" s="14">
        <f t="shared" si="0"/>
        <v>27270</v>
      </c>
      <c r="H26" s="8">
        <f t="shared" si="2"/>
        <v>2727</v>
      </c>
      <c r="I26" s="8">
        <f t="shared" si="3"/>
        <v>8181</v>
      </c>
      <c r="J26" s="8">
        <f t="shared" si="4"/>
        <v>8181</v>
      </c>
      <c r="K26" s="27">
        <f t="shared" si="5"/>
        <v>8181</v>
      </c>
      <c r="L26" s="26">
        <v>10</v>
      </c>
      <c r="M26" s="26">
        <f t="shared" si="6"/>
        <v>22725</v>
      </c>
      <c r="N26" s="26">
        <f t="shared" si="7"/>
        <v>22725</v>
      </c>
    </row>
    <row r="27" spans="1:14" ht="15.75">
      <c r="A27" s="1">
        <v>22</v>
      </c>
      <c r="B27" s="66"/>
      <c r="C27" s="5" t="s">
        <v>25</v>
      </c>
      <c r="D27" s="1">
        <v>23</v>
      </c>
      <c r="E27" s="19">
        <v>757</v>
      </c>
      <c r="F27" s="20">
        <f t="shared" si="1"/>
        <v>7570</v>
      </c>
      <c r="G27" s="14">
        <f t="shared" si="0"/>
        <v>4542</v>
      </c>
      <c r="H27" s="8">
        <f t="shared" si="2"/>
        <v>454.20000000000005</v>
      </c>
      <c r="I27" s="8">
        <f t="shared" si="3"/>
        <v>1362.6000000000001</v>
      </c>
      <c r="J27" s="8">
        <f t="shared" si="4"/>
        <v>1362.6000000000001</v>
      </c>
      <c r="K27" s="27">
        <f t="shared" si="5"/>
        <v>1362.6000000000001</v>
      </c>
      <c r="L27" s="26">
        <v>10</v>
      </c>
      <c r="M27" s="26">
        <f t="shared" si="6"/>
        <v>3785</v>
      </c>
      <c r="N27" s="26">
        <f t="shared" si="7"/>
        <v>3785</v>
      </c>
    </row>
    <row r="28" spans="1:14" ht="15.75">
      <c r="A28" s="1">
        <v>23</v>
      </c>
      <c r="B28" s="66"/>
      <c r="C28" s="5" t="s">
        <v>26</v>
      </c>
      <c r="D28" s="1">
        <v>55</v>
      </c>
      <c r="E28" s="19">
        <v>2431</v>
      </c>
      <c r="F28" s="20">
        <f t="shared" si="1"/>
        <v>24310</v>
      </c>
      <c r="G28" s="14">
        <f t="shared" si="0"/>
        <v>14586</v>
      </c>
      <c r="H28" s="8">
        <f t="shared" si="2"/>
        <v>1458.6000000000001</v>
      </c>
      <c r="I28" s="8">
        <f t="shared" si="3"/>
        <v>4375.8</v>
      </c>
      <c r="J28" s="8">
        <f t="shared" si="4"/>
        <v>4375.8</v>
      </c>
      <c r="K28" s="27">
        <f t="shared" si="5"/>
        <v>4375.8</v>
      </c>
      <c r="L28" s="26">
        <v>10</v>
      </c>
      <c r="M28" s="26">
        <f t="shared" si="6"/>
        <v>12155</v>
      </c>
      <c r="N28" s="26">
        <f t="shared" si="7"/>
        <v>12155</v>
      </c>
    </row>
    <row r="29" spans="1:14" ht="15.75">
      <c r="A29" s="1">
        <v>24</v>
      </c>
      <c r="B29" s="66"/>
      <c r="C29" s="5" t="s">
        <v>27</v>
      </c>
      <c r="D29" s="1">
        <v>33</v>
      </c>
      <c r="E29" s="19">
        <v>986</v>
      </c>
      <c r="F29" s="20">
        <f t="shared" si="1"/>
        <v>9860</v>
      </c>
      <c r="G29" s="14">
        <f t="shared" si="0"/>
        <v>5916</v>
      </c>
      <c r="H29" s="8">
        <f t="shared" si="2"/>
        <v>591.5999999999999</v>
      </c>
      <c r="I29" s="8">
        <f t="shared" si="3"/>
        <v>1774.8</v>
      </c>
      <c r="J29" s="8">
        <f t="shared" si="4"/>
        <v>1774.8</v>
      </c>
      <c r="K29" s="27">
        <f t="shared" si="5"/>
        <v>1774.8</v>
      </c>
      <c r="L29" s="26">
        <v>10</v>
      </c>
      <c r="M29" s="26">
        <f t="shared" si="6"/>
        <v>4930</v>
      </c>
      <c r="N29" s="26">
        <f t="shared" si="7"/>
        <v>4930</v>
      </c>
    </row>
    <row r="30" spans="1:14" ht="15.75">
      <c r="A30" s="1">
        <v>25</v>
      </c>
      <c r="B30" s="66"/>
      <c r="C30" s="5" t="s">
        <v>28</v>
      </c>
      <c r="D30" s="1">
        <v>30</v>
      </c>
      <c r="E30" s="19">
        <v>1225</v>
      </c>
      <c r="F30" s="20">
        <f t="shared" si="1"/>
        <v>12250</v>
      </c>
      <c r="G30" s="14">
        <f t="shared" si="0"/>
        <v>7350</v>
      </c>
      <c r="H30" s="8">
        <f t="shared" si="2"/>
        <v>735</v>
      </c>
      <c r="I30" s="8">
        <f t="shared" si="3"/>
        <v>2205</v>
      </c>
      <c r="J30" s="8">
        <f t="shared" si="4"/>
        <v>2205</v>
      </c>
      <c r="K30" s="27">
        <f t="shared" si="5"/>
        <v>2205</v>
      </c>
      <c r="L30" s="26">
        <v>10</v>
      </c>
      <c r="M30" s="26">
        <f t="shared" si="6"/>
        <v>6125</v>
      </c>
      <c r="N30" s="26">
        <f t="shared" si="7"/>
        <v>6125</v>
      </c>
    </row>
    <row r="31" spans="1:14" ht="15.75">
      <c r="A31" s="1">
        <v>26</v>
      </c>
      <c r="B31" s="66"/>
      <c r="C31" s="5" t="s">
        <v>29</v>
      </c>
      <c r="D31" s="1">
        <v>19</v>
      </c>
      <c r="E31" s="19">
        <v>689</v>
      </c>
      <c r="F31" s="20">
        <f t="shared" si="1"/>
        <v>6890</v>
      </c>
      <c r="G31" s="14">
        <f t="shared" si="0"/>
        <v>4134</v>
      </c>
      <c r="H31" s="8">
        <f t="shared" si="2"/>
        <v>413.40000000000003</v>
      </c>
      <c r="I31" s="8">
        <f t="shared" si="3"/>
        <v>1240.2</v>
      </c>
      <c r="J31" s="8">
        <f t="shared" si="4"/>
        <v>1240.2</v>
      </c>
      <c r="K31" s="27">
        <f t="shared" si="5"/>
        <v>1240.2</v>
      </c>
      <c r="L31" s="26">
        <v>10</v>
      </c>
      <c r="M31" s="26">
        <f t="shared" si="6"/>
        <v>3445</v>
      </c>
      <c r="N31" s="26">
        <f t="shared" si="7"/>
        <v>3445</v>
      </c>
    </row>
    <row r="32" spans="1:14" ht="15.75">
      <c r="A32" s="1">
        <v>27</v>
      </c>
      <c r="B32" s="66"/>
      <c r="C32" s="5" t="s">
        <v>30</v>
      </c>
      <c r="D32" s="1">
        <v>90</v>
      </c>
      <c r="E32" s="19">
        <v>1132</v>
      </c>
      <c r="F32" s="20">
        <f t="shared" si="1"/>
        <v>11320</v>
      </c>
      <c r="G32" s="14">
        <f t="shared" si="0"/>
        <v>6792</v>
      </c>
      <c r="H32" s="8">
        <f t="shared" si="2"/>
        <v>679.2</v>
      </c>
      <c r="I32" s="8">
        <f t="shared" si="3"/>
        <v>2037.6000000000001</v>
      </c>
      <c r="J32" s="8">
        <f t="shared" si="4"/>
        <v>2037.6000000000001</v>
      </c>
      <c r="K32" s="27">
        <f t="shared" si="5"/>
        <v>2037.6000000000001</v>
      </c>
      <c r="L32" s="26">
        <v>10</v>
      </c>
      <c r="M32" s="26">
        <f t="shared" si="6"/>
        <v>5660</v>
      </c>
      <c r="N32" s="26">
        <f t="shared" si="7"/>
        <v>5660</v>
      </c>
    </row>
    <row r="33" spans="1:14" ht="15.75">
      <c r="A33" s="1">
        <v>28</v>
      </c>
      <c r="B33" s="66"/>
      <c r="C33" s="5" t="s">
        <v>31</v>
      </c>
      <c r="D33" s="1">
        <v>38</v>
      </c>
      <c r="E33" s="19">
        <v>747</v>
      </c>
      <c r="F33" s="20">
        <f t="shared" si="1"/>
        <v>7470</v>
      </c>
      <c r="G33" s="14">
        <f t="shared" si="0"/>
        <v>4482</v>
      </c>
      <c r="H33" s="8">
        <f t="shared" si="2"/>
        <v>448.2</v>
      </c>
      <c r="I33" s="8">
        <f t="shared" si="3"/>
        <v>1344.6</v>
      </c>
      <c r="J33" s="8">
        <f t="shared" si="4"/>
        <v>1344.6</v>
      </c>
      <c r="K33" s="27">
        <f t="shared" si="5"/>
        <v>1344.6</v>
      </c>
      <c r="L33" s="26">
        <v>10</v>
      </c>
      <c r="M33" s="26">
        <f t="shared" si="6"/>
        <v>3735</v>
      </c>
      <c r="N33" s="26">
        <f t="shared" si="7"/>
        <v>3735</v>
      </c>
    </row>
    <row r="34" spans="1:14" ht="15.75">
      <c r="A34" s="1">
        <v>29</v>
      </c>
      <c r="B34" s="66"/>
      <c r="C34" s="5" t="s">
        <v>32</v>
      </c>
      <c r="D34" s="1">
        <v>25</v>
      </c>
      <c r="E34" s="19">
        <v>504</v>
      </c>
      <c r="F34" s="20">
        <f t="shared" si="1"/>
        <v>5040</v>
      </c>
      <c r="G34" s="14">
        <f t="shared" si="0"/>
        <v>3024</v>
      </c>
      <c r="H34" s="8">
        <f t="shared" si="2"/>
        <v>302.4</v>
      </c>
      <c r="I34" s="8">
        <f t="shared" si="3"/>
        <v>907.1999999999999</v>
      </c>
      <c r="J34" s="8">
        <f t="shared" si="4"/>
        <v>907.1999999999999</v>
      </c>
      <c r="K34" s="27">
        <f t="shared" si="5"/>
        <v>907.1999999999999</v>
      </c>
      <c r="L34" s="26">
        <v>10</v>
      </c>
      <c r="M34" s="26">
        <f t="shared" si="6"/>
        <v>2520</v>
      </c>
      <c r="N34" s="26">
        <f t="shared" si="7"/>
        <v>2520</v>
      </c>
    </row>
    <row r="35" spans="1:14" ht="15.75">
      <c r="A35" s="6"/>
      <c r="B35" s="7" t="s">
        <v>0</v>
      </c>
      <c r="C35" s="9"/>
      <c r="D35" s="6">
        <f>SUM(D26:D34)</f>
        <v>515</v>
      </c>
      <c r="E35" s="6">
        <v>13016</v>
      </c>
      <c r="F35" s="20">
        <f t="shared" si="1"/>
        <v>130160</v>
      </c>
      <c r="G35" s="14">
        <f t="shared" si="0"/>
        <v>78096</v>
      </c>
      <c r="H35" s="8">
        <f t="shared" si="2"/>
        <v>7809.6</v>
      </c>
      <c r="I35" s="8">
        <f t="shared" si="3"/>
        <v>23428.800000000003</v>
      </c>
      <c r="J35" s="8">
        <f t="shared" si="4"/>
        <v>23428.800000000003</v>
      </c>
      <c r="K35" s="27">
        <f t="shared" si="5"/>
        <v>23428.800000000003</v>
      </c>
      <c r="L35" s="26">
        <v>90</v>
      </c>
      <c r="M35" s="26">
        <f t="shared" si="6"/>
        <v>65080</v>
      </c>
      <c r="N35" s="26">
        <f t="shared" si="7"/>
        <v>65080</v>
      </c>
    </row>
    <row r="36" spans="1:14" ht="15.75">
      <c r="A36" s="1">
        <v>30</v>
      </c>
      <c r="B36" s="66" t="s">
        <v>33</v>
      </c>
      <c r="C36" s="5" t="s">
        <v>34</v>
      </c>
      <c r="D36" s="1">
        <v>32</v>
      </c>
      <c r="E36" s="17">
        <v>709</v>
      </c>
      <c r="F36" s="20">
        <f t="shared" si="1"/>
        <v>7090</v>
      </c>
      <c r="G36" s="14">
        <f aca="true" t="shared" si="8" ref="G36:G67">SUM(F36*60/100)</f>
        <v>4254</v>
      </c>
      <c r="H36" s="8">
        <f t="shared" si="2"/>
        <v>425.4</v>
      </c>
      <c r="I36" s="8">
        <f t="shared" si="3"/>
        <v>1276.2</v>
      </c>
      <c r="J36" s="8">
        <f t="shared" si="4"/>
        <v>1276.2</v>
      </c>
      <c r="K36" s="27">
        <f t="shared" si="5"/>
        <v>1276.2</v>
      </c>
      <c r="L36" s="26">
        <v>10</v>
      </c>
      <c r="M36" s="26">
        <f t="shared" si="6"/>
        <v>3545</v>
      </c>
      <c r="N36" s="26">
        <f t="shared" si="7"/>
        <v>3545</v>
      </c>
    </row>
    <row r="37" spans="1:14" ht="15.75">
      <c r="A37" s="1">
        <v>31</v>
      </c>
      <c r="B37" s="66"/>
      <c r="C37" s="5" t="s">
        <v>35</v>
      </c>
      <c r="D37" s="1">
        <v>102</v>
      </c>
      <c r="E37" s="17">
        <v>5372</v>
      </c>
      <c r="F37" s="20">
        <f t="shared" si="1"/>
        <v>53720</v>
      </c>
      <c r="G37" s="14">
        <f t="shared" si="8"/>
        <v>32232</v>
      </c>
      <c r="H37" s="8">
        <f t="shared" si="2"/>
        <v>3223.2</v>
      </c>
      <c r="I37" s="8">
        <f t="shared" si="3"/>
        <v>9669.6</v>
      </c>
      <c r="J37" s="8">
        <f t="shared" si="4"/>
        <v>9669.6</v>
      </c>
      <c r="K37" s="27">
        <f t="shared" si="5"/>
        <v>9669.6</v>
      </c>
      <c r="L37" s="26">
        <v>10</v>
      </c>
      <c r="M37" s="26">
        <f t="shared" si="6"/>
        <v>26860</v>
      </c>
      <c r="N37" s="26">
        <f t="shared" si="7"/>
        <v>26860</v>
      </c>
    </row>
    <row r="38" spans="1:14" ht="15.75">
      <c r="A38" s="1">
        <v>32</v>
      </c>
      <c r="B38" s="66"/>
      <c r="C38" s="5" t="s">
        <v>36</v>
      </c>
      <c r="D38" s="1">
        <v>20</v>
      </c>
      <c r="E38" s="18">
        <v>979</v>
      </c>
      <c r="F38" s="20">
        <f t="shared" si="1"/>
        <v>9790</v>
      </c>
      <c r="G38" s="14">
        <f t="shared" si="8"/>
        <v>5874</v>
      </c>
      <c r="H38" s="8">
        <f t="shared" si="2"/>
        <v>587.4</v>
      </c>
      <c r="I38" s="8">
        <f t="shared" si="3"/>
        <v>1762.2</v>
      </c>
      <c r="J38" s="8">
        <f t="shared" si="4"/>
        <v>1762.2</v>
      </c>
      <c r="K38" s="27">
        <f t="shared" si="5"/>
        <v>1762.2</v>
      </c>
      <c r="L38" s="26">
        <v>10</v>
      </c>
      <c r="M38" s="26">
        <f t="shared" si="6"/>
        <v>4895</v>
      </c>
      <c r="N38" s="26">
        <f t="shared" si="7"/>
        <v>4895</v>
      </c>
    </row>
    <row r="39" spans="1:14" ht="15.75">
      <c r="A39" s="1">
        <v>33</v>
      </c>
      <c r="B39" s="66"/>
      <c r="C39" s="5" t="s">
        <v>37</v>
      </c>
      <c r="D39" s="1">
        <v>43</v>
      </c>
      <c r="E39" s="17">
        <v>817</v>
      </c>
      <c r="F39" s="20">
        <f t="shared" si="1"/>
        <v>8170</v>
      </c>
      <c r="G39" s="14">
        <f t="shared" si="8"/>
        <v>4902</v>
      </c>
      <c r="H39" s="8">
        <f t="shared" si="2"/>
        <v>490.20000000000005</v>
      </c>
      <c r="I39" s="8">
        <f t="shared" si="3"/>
        <v>1470.6000000000001</v>
      </c>
      <c r="J39" s="8">
        <f t="shared" si="4"/>
        <v>1470.6000000000001</v>
      </c>
      <c r="K39" s="27">
        <f t="shared" si="5"/>
        <v>1470.6000000000001</v>
      </c>
      <c r="L39" s="26">
        <v>10</v>
      </c>
      <c r="M39" s="26">
        <f t="shared" si="6"/>
        <v>4085</v>
      </c>
      <c r="N39" s="26">
        <f t="shared" si="7"/>
        <v>4085</v>
      </c>
    </row>
    <row r="40" spans="1:14" ht="15.75">
      <c r="A40" s="1">
        <v>34</v>
      </c>
      <c r="B40" s="66"/>
      <c r="C40" s="5" t="s">
        <v>38</v>
      </c>
      <c r="D40" s="1">
        <v>36</v>
      </c>
      <c r="E40" s="17">
        <v>793</v>
      </c>
      <c r="F40" s="20">
        <f t="shared" si="1"/>
        <v>7930</v>
      </c>
      <c r="G40" s="14">
        <f t="shared" si="8"/>
        <v>4758</v>
      </c>
      <c r="H40" s="8">
        <f t="shared" si="2"/>
        <v>475.79999999999995</v>
      </c>
      <c r="I40" s="8">
        <f t="shared" si="3"/>
        <v>1427.3999999999999</v>
      </c>
      <c r="J40" s="8">
        <f t="shared" si="4"/>
        <v>1427.3999999999999</v>
      </c>
      <c r="K40" s="27">
        <f t="shared" si="5"/>
        <v>1427.3999999999999</v>
      </c>
      <c r="L40" s="26">
        <v>10</v>
      </c>
      <c r="M40" s="26">
        <f t="shared" si="6"/>
        <v>3965</v>
      </c>
      <c r="N40" s="26">
        <f t="shared" si="7"/>
        <v>3965</v>
      </c>
    </row>
    <row r="41" spans="1:14" ht="15.75">
      <c r="A41" s="1">
        <v>35</v>
      </c>
      <c r="B41" s="66"/>
      <c r="C41" s="5" t="s">
        <v>39</v>
      </c>
      <c r="D41" s="1">
        <v>113</v>
      </c>
      <c r="E41" s="17">
        <v>5105</v>
      </c>
      <c r="F41" s="20">
        <f t="shared" si="1"/>
        <v>51050</v>
      </c>
      <c r="G41" s="14">
        <f t="shared" si="8"/>
        <v>30630</v>
      </c>
      <c r="H41" s="8">
        <f t="shared" si="2"/>
        <v>3063</v>
      </c>
      <c r="I41" s="8">
        <f t="shared" si="3"/>
        <v>9189</v>
      </c>
      <c r="J41" s="8">
        <f t="shared" si="4"/>
        <v>9189</v>
      </c>
      <c r="K41" s="27">
        <f t="shared" si="5"/>
        <v>9189</v>
      </c>
      <c r="L41" s="26">
        <v>10</v>
      </c>
      <c r="M41" s="26">
        <f t="shared" si="6"/>
        <v>25525</v>
      </c>
      <c r="N41" s="26">
        <f t="shared" si="7"/>
        <v>25525</v>
      </c>
    </row>
    <row r="42" spans="1:14" ht="23.25" customHeight="1">
      <c r="A42" s="1">
        <v>36</v>
      </c>
      <c r="B42" s="66"/>
      <c r="C42" s="5" t="s">
        <v>40</v>
      </c>
      <c r="D42" s="1">
        <v>34</v>
      </c>
      <c r="E42" s="17">
        <v>804</v>
      </c>
      <c r="F42" s="20">
        <f t="shared" si="1"/>
        <v>8040</v>
      </c>
      <c r="G42" s="14">
        <f t="shared" si="8"/>
        <v>4824</v>
      </c>
      <c r="H42" s="8">
        <f t="shared" si="2"/>
        <v>482.40000000000003</v>
      </c>
      <c r="I42" s="8">
        <f t="shared" si="3"/>
        <v>1447.2</v>
      </c>
      <c r="J42" s="8">
        <f t="shared" si="4"/>
        <v>1447.2</v>
      </c>
      <c r="K42" s="27">
        <f t="shared" si="5"/>
        <v>1447.2</v>
      </c>
      <c r="L42" s="26">
        <v>10</v>
      </c>
      <c r="M42" s="26">
        <f t="shared" si="6"/>
        <v>4020</v>
      </c>
      <c r="N42" s="26">
        <f t="shared" si="7"/>
        <v>4020</v>
      </c>
    </row>
    <row r="43" spans="1:14" ht="15.75">
      <c r="A43" s="1">
        <v>37</v>
      </c>
      <c r="B43" s="66"/>
      <c r="C43" s="5" t="s">
        <v>41</v>
      </c>
      <c r="D43" s="1">
        <v>30</v>
      </c>
      <c r="E43" s="17">
        <v>806</v>
      </c>
      <c r="F43" s="20">
        <f t="shared" si="1"/>
        <v>8060</v>
      </c>
      <c r="G43" s="14">
        <f t="shared" si="8"/>
        <v>4836</v>
      </c>
      <c r="H43" s="8">
        <f t="shared" si="2"/>
        <v>483.6</v>
      </c>
      <c r="I43" s="8">
        <f t="shared" si="3"/>
        <v>1450.8</v>
      </c>
      <c r="J43" s="8">
        <f t="shared" si="4"/>
        <v>1450.8</v>
      </c>
      <c r="K43" s="27">
        <f t="shared" si="5"/>
        <v>1450.8</v>
      </c>
      <c r="L43" s="26">
        <v>10</v>
      </c>
      <c r="M43" s="26">
        <f t="shared" si="6"/>
        <v>4030</v>
      </c>
      <c r="N43" s="26">
        <f t="shared" si="7"/>
        <v>4030</v>
      </c>
    </row>
    <row r="44" spans="1:14" ht="15.75">
      <c r="A44" s="1">
        <v>38</v>
      </c>
      <c r="B44" s="66"/>
      <c r="C44" s="5" t="s">
        <v>42</v>
      </c>
      <c r="D44" s="1">
        <v>32</v>
      </c>
      <c r="E44" s="17">
        <v>716</v>
      </c>
      <c r="F44" s="20">
        <f t="shared" si="1"/>
        <v>7160</v>
      </c>
      <c r="G44" s="14">
        <f t="shared" si="8"/>
        <v>4296</v>
      </c>
      <c r="H44" s="8">
        <f t="shared" si="2"/>
        <v>429.6</v>
      </c>
      <c r="I44" s="8">
        <f t="shared" si="3"/>
        <v>1288.8</v>
      </c>
      <c r="J44" s="8">
        <f t="shared" si="4"/>
        <v>1288.8</v>
      </c>
      <c r="K44" s="27">
        <f t="shared" si="5"/>
        <v>1288.8</v>
      </c>
      <c r="L44" s="26">
        <v>10</v>
      </c>
      <c r="M44" s="26">
        <f t="shared" si="6"/>
        <v>3580</v>
      </c>
      <c r="N44" s="26">
        <f t="shared" si="7"/>
        <v>3580</v>
      </c>
    </row>
    <row r="45" spans="1:14" ht="15.75">
      <c r="A45" s="1">
        <v>39</v>
      </c>
      <c r="B45" s="66"/>
      <c r="C45" s="5" t="s">
        <v>43</v>
      </c>
      <c r="D45" s="1">
        <v>16</v>
      </c>
      <c r="E45" s="19">
        <v>482</v>
      </c>
      <c r="F45" s="20">
        <f t="shared" si="1"/>
        <v>4820</v>
      </c>
      <c r="G45" s="14">
        <f t="shared" si="8"/>
        <v>2892</v>
      </c>
      <c r="H45" s="8">
        <f t="shared" si="2"/>
        <v>289.20000000000005</v>
      </c>
      <c r="I45" s="8">
        <f t="shared" si="3"/>
        <v>867.6</v>
      </c>
      <c r="J45" s="8">
        <f t="shared" si="4"/>
        <v>867.6</v>
      </c>
      <c r="K45" s="27">
        <f t="shared" si="5"/>
        <v>867.6</v>
      </c>
      <c r="L45" s="26">
        <v>10</v>
      </c>
      <c r="M45" s="26">
        <f t="shared" si="6"/>
        <v>2410</v>
      </c>
      <c r="N45" s="26">
        <f t="shared" si="7"/>
        <v>2410</v>
      </c>
    </row>
    <row r="46" spans="1:14" ht="15.75">
      <c r="A46" s="1">
        <v>40</v>
      </c>
      <c r="B46" s="66"/>
      <c r="C46" s="5" t="s">
        <v>44</v>
      </c>
      <c r="D46" s="1">
        <v>10</v>
      </c>
      <c r="E46" s="17">
        <v>553</v>
      </c>
      <c r="F46" s="20">
        <f t="shared" si="1"/>
        <v>5530</v>
      </c>
      <c r="G46" s="14">
        <f t="shared" si="8"/>
        <v>3318</v>
      </c>
      <c r="H46" s="8">
        <f t="shared" si="2"/>
        <v>331.8</v>
      </c>
      <c r="I46" s="8">
        <f t="shared" si="3"/>
        <v>995.4</v>
      </c>
      <c r="J46" s="8">
        <f t="shared" si="4"/>
        <v>995.4</v>
      </c>
      <c r="K46" s="27">
        <f t="shared" si="5"/>
        <v>995.4</v>
      </c>
      <c r="L46" s="26">
        <v>10</v>
      </c>
      <c r="M46" s="26">
        <f t="shared" si="6"/>
        <v>2765</v>
      </c>
      <c r="N46" s="26">
        <f t="shared" si="7"/>
        <v>2765</v>
      </c>
    </row>
    <row r="47" spans="1:14" ht="15.75">
      <c r="A47" s="1">
        <v>41</v>
      </c>
      <c r="B47" s="66"/>
      <c r="C47" s="5" t="s">
        <v>45</v>
      </c>
      <c r="D47" s="1">
        <v>18</v>
      </c>
      <c r="E47" s="17">
        <v>750</v>
      </c>
      <c r="F47" s="20">
        <f t="shared" si="1"/>
        <v>7500</v>
      </c>
      <c r="G47" s="14">
        <f t="shared" si="8"/>
        <v>4500</v>
      </c>
      <c r="H47" s="8">
        <f t="shared" si="2"/>
        <v>450</v>
      </c>
      <c r="I47" s="8">
        <f t="shared" si="3"/>
        <v>1350</v>
      </c>
      <c r="J47" s="8">
        <f t="shared" si="4"/>
        <v>1350</v>
      </c>
      <c r="K47" s="27">
        <f t="shared" si="5"/>
        <v>1350</v>
      </c>
      <c r="L47" s="26">
        <v>10</v>
      </c>
      <c r="M47" s="26">
        <f t="shared" si="6"/>
        <v>3750</v>
      </c>
      <c r="N47" s="26">
        <f t="shared" si="7"/>
        <v>3750</v>
      </c>
    </row>
    <row r="48" spans="1:14" ht="15.75">
      <c r="A48" s="6"/>
      <c r="B48" s="7" t="s">
        <v>0</v>
      </c>
      <c r="C48" s="9"/>
      <c r="D48" s="6">
        <f>SUM(D36:D47)</f>
        <v>486</v>
      </c>
      <c r="E48" s="6">
        <v>17886</v>
      </c>
      <c r="F48" s="20">
        <f t="shared" si="1"/>
        <v>178860</v>
      </c>
      <c r="G48" s="14">
        <f t="shared" si="8"/>
        <v>107316</v>
      </c>
      <c r="H48" s="8">
        <f t="shared" si="2"/>
        <v>10731.6</v>
      </c>
      <c r="I48" s="8">
        <f t="shared" si="3"/>
        <v>32194.800000000003</v>
      </c>
      <c r="J48" s="8">
        <f t="shared" si="4"/>
        <v>32194.800000000003</v>
      </c>
      <c r="K48" s="27">
        <f t="shared" si="5"/>
        <v>32194.800000000003</v>
      </c>
      <c r="L48" s="26">
        <f>SUM(L36:L47)</f>
        <v>120</v>
      </c>
      <c r="M48" s="26">
        <f t="shared" si="6"/>
        <v>89430</v>
      </c>
      <c r="N48" s="26">
        <f t="shared" si="7"/>
        <v>89430</v>
      </c>
    </row>
    <row r="49" spans="1:14" ht="15.75">
      <c r="A49" s="1">
        <v>42</v>
      </c>
      <c r="B49" s="66" t="s">
        <v>46</v>
      </c>
      <c r="C49" s="5" t="s">
        <v>47</v>
      </c>
      <c r="D49" s="1">
        <v>43</v>
      </c>
      <c r="E49" s="17">
        <v>1026</v>
      </c>
      <c r="F49" s="20">
        <f t="shared" si="1"/>
        <v>10260</v>
      </c>
      <c r="G49" s="14">
        <f t="shared" si="8"/>
        <v>6156</v>
      </c>
      <c r="H49" s="8">
        <f t="shared" si="2"/>
        <v>615.6</v>
      </c>
      <c r="I49" s="8">
        <f t="shared" si="3"/>
        <v>1846.8000000000002</v>
      </c>
      <c r="J49" s="8">
        <f t="shared" si="4"/>
        <v>1846.8000000000002</v>
      </c>
      <c r="K49" s="27">
        <f t="shared" si="5"/>
        <v>1846.8000000000002</v>
      </c>
      <c r="L49" s="26">
        <v>10</v>
      </c>
      <c r="M49" s="26">
        <f t="shared" si="6"/>
        <v>5130</v>
      </c>
      <c r="N49" s="26">
        <f t="shared" si="7"/>
        <v>5130</v>
      </c>
    </row>
    <row r="50" spans="1:14" ht="15.75">
      <c r="A50" s="1">
        <v>43</v>
      </c>
      <c r="B50" s="66"/>
      <c r="C50" s="5" t="s">
        <v>48</v>
      </c>
      <c r="D50" s="1">
        <v>44</v>
      </c>
      <c r="E50" s="17">
        <v>1566</v>
      </c>
      <c r="F50" s="20">
        <f t="shared" si="1"/>
        <v>15660</v>
      </c>
      <c r="G50" s="14">
        <f t="shared" si="8"/>
        <v>9396</v>
      </c>
      <c r="H50" s="8">
        <f t="shared" si="2"/>
        <v>939.5999999999999</v>
      </c>
      <c r="I50" s="8">
        <f t="shared" si="3"/>
        <v>2818.7999999999997</v>
      </c>
      <c r="J50" s="8">
        <f t="shared" si="4"/>
        <v>2818.7999999999997</v>
      </c>
      <c r="K50" s="27">
        <f t="shared" si="5"/>
        <v>2818.7999999999997</v>
      </c>
      <c r="L50" s="26">
        <v>10</v>
      </c>
      <c r="M50" s="26">
        <f t="shared" si="6"/>
        <v>7830</v>
      </c>
      <c r="N50" s="26">
        <f t="shared" si="7"/>
        <v>7830</v>
      </c>
    </row>
    <row r="51" spans="1:14" ht="15.75">
      <c r="A51" s="1">
        <v>44</v>
      </c>
      <c r="B51" s="66"/>
      <c r="C51" s="5" t="s">
        <v>49</v>
      </c>
      <c r="D51" s="1">
        <v>170</v>
      </c>
      <c r="E51" s="17">
        <v>8078</v>
      </c>
      <c r="F51" s="20">
        <f t="shared" si="1"/>
        <v>80780</v>
      </c>
      <c r="G51" s="14">
        <f t="shared" si="8"/>
        <v>48468</v>
      </c>
      <c r="H51" s="8">
        <f t="shared" si="2"/>
        <v>4846.8</v>
      </c>
      <c r="I51" s="8">
        <f t="shared" si="3"/>
        <v>14540.4</v>
      </c>
      <c r="J51" s="8">
        <f t="shared" si="4"/>
        <v>14540.4</v>
      </c>
      <c r="K51" s="27">
        <f t="shared" si="5"/>
        <v>14540.4</v>
      </c>
      <c r="L51" s="26">
        <v>10</v>
      </c>
      <c r="M51" s="26">
        <f t="shared" si="6"/>
        <v>40390</v>
      </c>
      <c r="N51" s="26">
        <f t="shared" si="7"/>
        <v>40390</v>
      </c>
    </row>
    <row r="52" spans="1:14" ht="15.75">
      <c r="A52" s="1">
        <v>45</v>
      </c>
      <c r="B52" s="66"/>
      <c r="C52" s="5" t="s">
        <v>50</v>
      </c>
      <c r="D52" s="1">
        <v>19</v>
      </c>
      <c r="E52" s="17">
        <v>924</v>
      </c>
      <c r="F52" s="20">
        <f t="shared" si="1"/>
        <v>9240</v>
      </c>
      <c r="G52" s="14">
        <f t="shared" si="8"/>
        <v>5544</v>
      </c>
      <c r="H52" s="8">
        <f t="shared" si="2"/>
        <v>554.4</v>
      </c>
      <c r="I52" s="8">
        <f t="shared" si="3"/>
        <v>1663.1999999999998</v>
      </c>
      <c r="J52" s="8">
        <f t="shared" si="4"/>
        <v>1663.1999999999998</v>
      </c>
      <c r="K52" s="27">
        <f t="shared" si="5"/>
        <v>1663.1999999999998</v>
      </c>
      <c r="L52" s="26">
        <v>10</v>
      </c>
      <c r="M52" s="26">
        <f t="shared" si="6"/>
        <v>4620</v>
      </c>
      <c r="N52" s="26">
        <f t="shared" si="7"/>
        <v>4620</v>
      </c>
    </row>
    <row r="53" spans="1:14" ht="15.75">
      <c r="A53" s="1">
        <v>46</v>
      </c>
      <c r="B53" s="66"/>
      <c r="C53" s="5" t="s">
        <v>51</v>
      </c>
      <c r="D53" s="1">
        <v>32</v>
      </c>
      <c r="E53" s="17">
        <v>939</v>
      </c>
      <c r="F53" s="20">
        <f t="shared" si="1"/>
        <v>9390</v>
      </c>
      <c r="G53" s="14">
        <f t="shared" si="8"/>
        <v>5634</v>
      </c>
      <c r="H53" s="8">
        <f t="shared" si="2"/>
        <v>563.4000000000001</v>
      </c>
      <c r="I53" s="8">
        <f t="shared" si="3"/>
        <v>1690.2</v>
      </c>
      <c r="J53" s="8">
        <f t="shared" si="4"/>
        <v>1690.2</v>
      </c>
      <c r="K53" s="27">
        <f t="shared" si="5"/>
        <v>1690.2</v>
      </c>
      <c r="L53" s="26">
        <v>10</v>
      </c>
      <c r="M53" s="26">
        <f t="shared" si="6"/>
        <v>4695</v>
      </c>
      <c r="N53" s="26">
        <f t="shared" si="7"/>
        <v>4695</v>
      </c>
    </row>
    <row r="54" spans="1:14" ht="15.75">
      <c r="A54" s="1">
        <v>47</v>
      </c>
      <c r="B54" s="66"/>
      <c r="C54" s="5" t="s">
        <v>52</v>
      </c>
      <c r="D54" s="1">
        <v>48</v>
      </c>
      <c r="E54" s="17">
        <v>1522</v>
      </c>
      <c r="F54" s="20">
        <f t="shared" si="1"/>
        <v>15220</v>
      </c>
      <c r="G54" s="14">
        <f t="shared" si="8"/>
        <v>9132</v>
      </c>
      <c r="H54" s="8">
        <f t="shared" si="2"/>
        <v>913.1999999999999</v>
      </c>
      <c r="I54" s="8">
        <f t="shared" si="3"/>
        <v>2739.6</v>
      </c>
      <c r="J54" s="8">
        <f t="shared" si="4"/>
        <v>2739.6</v>
      </c>
      <c r="K54" s="27">
        <f t="shared" si="5"/>
        <v>2739.6</v>
      </c>
      <c r="L54" s="26">
        <v>10</v>
      </c>
      <c r="M54" s="26">
        <f t="shared" si="6"/>
        <v>7610</v>
      </c>
      <c r="N54" s="26">
        <f t="shared" si="7"/>
        <v>7610</v>
      </c>
    </row>
    <row r="55" spans="1:14" ht="15.75">
      <c r="A55" s="1">
        <v>48</v>
      </c>
      <c r="B55" s="66"/>
      <c r="C55" s="5" t="s">
        <v>53</v>
      </c>
      <c r="D55" s="1">
        <v>27</v>
      </c>
      <c r="E55" s="17">
        <v>899</v>
      </c>
      <c r="F55" s="20">
        <f t="shared" si="1"/>
        <v>8990</v>
      </c>
      <c r="G55" s="14">
        <f t="shared" si="8"/>
        <v>5394</v>
      </c>
      <c r="H55" s="8">
        <f t="shared" si="2"/>
        <v>539.4</v>
      </c>
      <c r="I55" s="8">
        <f t="shared" si="3"/>
        <v>1618.1999999999998</v>
      </c>
      <c r="J55" s="8">
        <f t="shared" si="4"/>
        <v>1618.1999999999998</v>
      </c>
      <c r="K55" s="27">
        <f t="shared" si="5"/>
        <v>1618.1999999999998</v>
      </c>
      <c r="L55" s="26">
        <v>10</v>
      </c>
      <c r="M55" s="26">
        <f t="shared" si="6"/>
        <v>4495</v>
      </c>
      <c r="N55" s="26">
        <f t="shared" si="7"/>
        <v>4495</v>
      </c>
    </row>
    <row r="56" spans="1:14" ht="15.75">
      <c r="A56" s="1">
        <v>49</v>
      </c>
      <c r="B56" s="66"/>
      <c r="C56" s="5" t="s">
        <v>54</v>
      </c>
      <c r="D56" s="1">
        <v>27</v>
      </c>
      <c r="E56" s="17">
        <v>1057</v>
      </c>
      <c r="F56" s="20">
        <f t="shared" si="1"/>
        <v>10570</v>
      </c>
      <c r="G56" s="14">
        <f t="shared" si="8"/>
        <v>6342</v>
      </c>
      <c r="H56" s="8">
        <f t="shared" si="2"/>
        <v>634.2</v>
      </c>
      <c r="I56" s="8">
        <f t="shared" si="3"/>
        <v>1902.6000000000001</v>
      </c>
      <c r="J56" s="8">
        <f t="shared" si="4"/>
        <v>1902.6000000000001</v>
      </c>
      <c r="K56" s="27">
        <f t="shared" si="5"/>
        <v>1902.6000000000001</v>
      </c>
      <c r="L56" s="26">
        <v>10</v>
      </c>
      <c r="M56" s="26">
        <f t="shared" si="6"/>
        <v>5285</v>
      </c>
      <c r="N56" s="26">
        <f t="shared" si="7"/>
        <v>5285</v>
      </c>
    </row>
    <row r="57" spans="1:14" ht="15.75">
      <c r="A57" s="1">
        <v>50</v>
      </c>
      <c r="B57" s="66"/>
      <c r="C57" s="5" t="s">
        <v>55</v>
      </c>
      <c r="D57" s="1">
        <v>24</v>
      </c>
      <c r="E57" s="17">
        <v>759</v>
      </c>
      <c r="F57" s="20">
        <f t="shared" si="1"/>
        <v>7590</v>
      </c>
      <c r="G57" s="14">
        <f t="shared" si="8"/>
        <v>4554</v>
      </c>
      <c r="H57" s="8">
        <f t="shared" si="2"/>
        <v>455.4</v>
      </c>
      <c r="I57" s="8">
        <f t="shared" si="3"/>
        <v>1366.2</v>
      </c>
      <c r="J57" s="8">
        <f t="shared" si="4"/>
        <v>1366.2</v>
      </c>
      <c r="K57" s="27">
        <f t="shared" si="5"/>
        <v>1366.2</v>
      </c>
      <c r="L57" s="26">
        <v>10</v>
      </c>
      <c r="M57" s="26">
        <f t="shared" si="6"/>
        <v>3795</v>
      </c>
      <c r="N57" s="26">
        <f t="shared" si="7"/>
        <v>3795</v>
      </c>
    </row>
    <row r="58" spans="1:14" ht="15.75">
      <c r="A58" s="1">
        <v>51</v>
      </c>
      <c r="B58" s="66"/>
      <c r="C58" s="5" t="s">
        <v>56</v>
      </c>
      <c r="D58" s="1">
        <v>45</v>
      </c>
      <c r="E58" s="17">
        <v>2406</v>
      </c>
      <c r="F58" s="20">
        <f t="shared" si="1"/>
        <v>24060</v>
      </c>
      <c r="G58" s="14">
        <f t="shared" si="8"/>
        <v>14436</v>
      </c>
      <c r="H58" s="8">
        <f t="shared" si="2"/>
        <v>1443.6000000000001</v>
      </c>
      <c r="I58" s="8">
        <f t="shared" si="3"/>
        <v>4330.8</v>
      </c>
      <c r="J58" s="8">
        <f t="shared" si="4"/>
        <v>4330.8</v>
      </c>
      <c r="K58" s="27">
        <f t="shared" si="5"/>
        <v>4330.8</v>
      </c>
      <c r="L58" s="26">
        <v>10</v>
      </c>
      <c r="M58" s="26">
        <f t="shared" si="6"/>
        <v>12030</v>
      </c>
      <c r="N58" s="26">
        <f t="shared" si="7"/>
        <v>12030</v>
      </c>
    </row>
    <row r="59" spans="1:14" ht="15.75">
      <c r="A59" s="1">
        <v>52</v>
      </c>
      <c r="B59" s="66"/>
      <c r="C59" s="5" t="s">
        <v>57</v>
      </c>
      <c r="D59" s="1">
        <v>34</v>
      </c>
      <c r="E59" s="17">
        <v>948</v>
      </c>
      <c r="F59" s="20">
        <f t="shared" si="1"/>
        <v>9480</v>
      </c>
      <c r="G59" s="14">
        <f t="shared" si="8"/>
        <v>5688</v>
      </c>
      <c r="H59" s="8">
        <f t="shared" si="2"/>
        <v>568.8000000000001</v>
      </c>
      <c r="I59" s="8">
        <f t="shared" si="3"/>
        <v>1706.4</v>
      </c>
      <c r="J59" s="8">
        <f t="shared" si="4"/>
        <v>1706.4</v>
      </c>
      <c r="K59" s="27">
        <f t="shared" si="5"/>
        <v>1706.4</v>
      </c>
      <c r="L59" s="26">
        <v>10</v>
      </c>
      <c r="M59" s="26">
        <f t="shared" si="6"/>
        <v>4740</v>
      </c>
      <c r="N59" s="26">
        <f t="shared" si="7"/>
        <v>4740</v>
      </c>
    </row>
    <row r="60" spans="1:14" ht="15.75">
      <c r="A60" s="1">
        <v>53</v>
      </c>
      <c r="B60" s="66"/>
      <c r="C60" s="5" t="s">
        <v>58</v>
      </c>
      <c r="D60" s="1">
        <v>31</v>
      </c>
      <c r="E60" s="19">
        <v>899</v>
      </c>
      <c r="F60" s="20">
        <f t="shared" si="1"/>
        <v>8990</v>
      </c>
      <c r="G60" s="14">
        <f t="shared" si="8"/>
        <v>5394</v>
      </c>
      <c r="H60" s="8">
        <f t="shared" si="2"/>
        <v>539.4</v>
      </c>
      <c r="I60" s="8">
        <f t="shared" si="3"/>
        <v>1618.1999999999998</v>
      </c>
      <c r="J60" s="8">
        <f t="shared" si="4"/>
        <v>1618.1999999999998</v>
      </c>
      <c r="K60" s="27">
        <f t="shared" si="5"/>
        <v>1618.1999999999998</v>
      </c>
      <c r="L60" s="26">
        <v>10</v>
      </c>
      <c r="M60" s="26">
        <f t="shared" si="6"/>
        <v>4495</v>
      </c>
      <c r="N60" s="26">
        <f t="shared" si="7"/>
        <v>4495</v>
      </c>
    </row>
    <row r="61" spans="1:14" ht="15.75">
      <c r="A61" s="1">
        <v>54</v>
      </c>
      <c r="B61" s="66"/>
      <c r="C61" s="5" t="s">
        <v>59</v>
      </c>
      <c r="D61" s="1">
        <v>19</v>
      </c>
      <c r="E61" s="17">
        <v>816</v>
      </c>
      <c r="F61" s="20">
        <f t="shared" si="1"/>
        <v>8160</v>
      </c>
      <c r="G61" s="14">
        <f t="shared" si="8"/>
        <v>4896</v>
      </c>
      <c r="H61" s="8">
        <f t="shared" si="2"/>
        <v>489.6</v>
      </c>
      <c r="I61" s="8">
        <f t="shared" si="3"/>
        <v>1468.8</v>
      </c>
      <c r="J61" s="8">
        <f t="shared" si="4"/>
        <v>1468.8</v>
      </c>
      <c r="K61" s="27">
        <f t="shared" si="5"/>
        <v>1468.8</v>
      </c>
      <c r="L61" s="26">
        <v>10</v>
      </c>
      <c r="M61" s="26">
        <f t="shared" si="6"/>
        <v>4080</v>
      </c>
      <c r="N61" s="26">
        <f t="shared" si="7"/>
        <v>4080</v>
      </c>
    </row>
    <row r="62" spans="1:14" ht="15.75">
      <c r="A62" s="1"/>
      <c r="B62" s="7" t="s">
        <v>0</v>
      </c>
      <c r="C62" s="9"/>
      <c r="D62" s="6">
        <f>SUM(D49:D61)</f>
        <v>563</v>
      </c>
      <c r="E62" s="6">
        <v>21781</v>
      </c>
      <c r="F62" s="20">
        <f t="shared" si="1"/>
        <v>217810</v>
      </c>
      <c r="G62" s="14">
        <f t="shared" si="8"/>
        <v>130686</v>
      </c>
      <c r="H62" s="8">
        <f t="shared" si="2"/>
        <v>13068.599999999999</v>
      </c>
      <c r="I62" s="8">
        <f t="shared" si="3"/>
        <v>39205.799999999996</v>
      </c>
      <c r="J62" s="8">
        <f t="shared" si="4"/>
        <v>39205.799999999996</v>
      </c>
      <c r="K62" s="27">
        <f t="shared" si="5"/>
        <v>39205.799999999996</v>
      </c>
      <c r="L62" s="26">
        <v>130</v>
      </c>
      <c r="M62" s="26">
        <f t="shared" si="6"/>
        <v>108905</v>
      </c>
      <c r="N62" s="26">
        <f t="shared" si="7"/>
        <v>108905</v>
      </c>
    </row>
    <row r="63" spans="1:14" ht="15.75">
      <c r="A63" s="1">
        <v>55</v>
      </c>
      <c r="B63" s="63" t="s">
        <v>60</v>
      </c>
      <c r="C63" s="4" t="s">
        <v>122</v>
      </c>
      <c r="D63" s="1">
        <v>111</v>
      </c>
      <c r="E63" s="19">
        <v>11816</v>
      </c>
      <c r="F63" s="20">
        <f t="shared" si="1"/>
        <v>118160</v>
      </c>
      <c r="G63" s="14">
        <f t="shared" si="8"/>
        <v>70896</v>
      </c>
      <c r="H63" s="8">
        <f t="shared" si="2"/>
        <v>7089.6</v>
      </c>
      <c r="I63" s="8">
        <f t="shared" si="3"/>
        <v>21268.800000000003</v>
      </c>
      <c r="J63" s="8">
        <f t="shared" si="4"/>
        <v>21268.800000000003</v>
      </c>
      <c r="K63" s="27">
        <f t="shared" si="5"/>
        <v>21268.800000000003</v>
      </c>
      <c r="L63" s="26">
        <v>30</v>
      </c>
      <c r="M63" s="26">
        <f t="shared" si="6"/>
        <v>59080</v>
      </c>
      <c r="N63" s="26">
        <f t="shared" si="7"/>
        <v>59080</v>
      </c>
    </row>
    <row r="64" spans="1:14" ht="15.75">
      <c r="A64" s="1">
        <v>56</v>
      </c>
      <c r="B64" s="64"/>
      <c r="C64" s="5" t="s">
        <v>61</v>
      </c>
      <c r="D64" s="1">
        <v>48</v>
      </c>
      <c r="E64" s="17">
        <v>1657</v>
      </c>
      <c r="F64" s="20">
        <f t="shared" si="1"/>
        <v>16570</v>
      </c>
      <c r="G64" s="14">
        <f t="shared" si="8"/>
        <v>9942</v>
      </c>
      <c r="H64" s="8">
        <f t="shared" si="2"/>
        <v>994.2</v>
      </c>
      <c r="I64" s="8">
        <f t="shared" si="3"/>
        <v>2982.6</v>
      </c>
      <c r="J64" s="8">
        <f t="shared" si="4"/>
        <v>2982.6</v>
      </c>
      <c r="K64" s="27">
        <f t="shared" si="5"/>
        <v>2982.6</v>
      </c>
      <c r="L64" s="26">
        <v>10</v>
      </c>
      <c r="M64" s="26">
        <f t="shared" si="6"/>
        <v>8285</v>
      </c>
      <c r="N64" s="26">
        <f t="shared" si="7"/>
        <v>8285</v>
      </c>
    </row>
    <row r="65" spans="1:14" ht="15.75">
      <c r="A65" s="1">
        <v>57</v>
      </c>
      <c r="B65" s="64"/>
      <c r="C65" s="5" t="s">
        <v>62</v>
      </c>
      <c r="D65" s="1">
        <v>23</v>
      </c>
      <c r="E65" s="17">
        <v>870</v>
      </c>
      <c r="F65" s="20">
        <f t="shared" si="1"/>
        <v>8700</v>
      </c>
      <c r="G65" s="14">
        <f t="shared" si="8"/>
        <v>5220</v>
      </c>
      <c r="H65" s="8">
        <f t="shared" si="2"/>
        <v>522</v>
      </c>
      <c r="I65" s="8">
        <f t="shared" si="3"/>
        <v>1566</v>
      </c>
      <c r="J65" s="8">
        <f t="shared" si="4"/>
        <v>1566</v>
      </c>
      <c r="K65" s="27">
        <f t="shared" si="5"/>
        <v>1566</v>
      </c>
      <c r="L65" s="26">
        <v>10</v>
      </c>
      <c r="M65" s="26">
        <f t="shared" si="6"/>
        <v>4350</v>
      </c>
      <c r="N65" s="26">
        <f t="shared" si="7"/>
        <v>4350</v>
      </c>
    </row>
    <row r="66" spans="1:14" ht="15.75">
      <c r="A66" s="1">
        <v>58</v>
      </c>
      <c r="B66" s="64"/>
      <c r="C66" s="5" t="s">
        <v>63</v>
      </c>
      <c r="D66" s="1">
        <v>88</v>
      </c>
      <c r="E66" s="17">
        <v>3203</v>
      </c>
      <c r="F66" s="20">
        <f t="shared" si="1"/>
        <v>32030</v>
      </c>
      <c r="G66" s="14">
        <f t="shared" si="8"/>
        <v>19218</v>
      </c>
      <c r="H66" s="8">
        <f t="shared" si="2"/>
        <v>1921.8000000000002</v>
      </c>
      <c r="I66" s="8">
        <f t="shared" si="3"/>
        <v>5765.400000000001</v>
      </c>
      <c r="J66" s="8">
        <f t="shared" si="4"/>
        <v>5765.400000000001</v>
      </c>
      <c r="K66" s="27">
        <f t="shared" si="5"/>
        <v>5765.400000000001</v>
      </c>
      <c r="L66" s="26">
        <v>10</v>
      </c>
      <c r="M66" s="26">
        <f t="shared" si="6"/>
        <v>16015</v>
      </c>
      <c r="N66" s="26">
        <f t="shared" si="7"/>
        <v>16015</v>
      </c>
    </row>
    <row r="67" spans="1:14" ht="15.75">
      <c r="A67" s="1">
        <v>59</v>
      </c>
      <c r="B67" s="64"/>
      <c r="C67" s="5" t="s">
        <v>64</v>
      </c>
      <c r="D67" s="1">
        <v>28</v>
      </c>
      <c r="E67" s="17">
        <v>806</v>
      </c>
      <c r="F67" s="20">
        <f t="shared" si="1"/>
        <v>8060</v>
      </c>
      <c r="G67" s="14">
        <f t="shared" si="8"/>
        <v>4836</v>
      </c>
      <c r="H67" s="8">
        <f t="shared" si="2"/>
        <v>483.6</v>
      </c>
      <c r="I67" s="8">
        <f t="shared" si="3"/>
        <v>1450.8</v>
      </c>
      <c r="J67" s="8">
        <f t="shared" si="4"/>
        <v>1450.8</v>
      </c>
      <c r="K67" s="27">
        <f t="shared" si="5"/>
        <v>1450.8</v>
      </c>
      <c r="L67" s="26">
        <v>10</v>
      </c>
      <c r="M67" s="26">
        <f t="shared" si="6"/>
        <v>4030</v>
      </c>
      <c r="N67" s="26">
        <f t="shared" si="7"/>
        <v>4030</v>
      </c>
    </row>
    <row r="68" spans="1:14" ht="15.75">
      <c r="A68" s="1">
        <v>60</v>
      </c>
      <c r="B68" s="64"/>
      <c r="C68" s="5" t="s">
        <v>65</v>
      </c>
      <c r="D68" s="1">
        <v>28</v>
      </c>
      <c r="E68" s="17">
        <v>571</v>
      </c>
      <c r="F68" s="20">
        <f t="shared" si="1"/>
        <v>5710</v>
      </c>
      <c r="G68" s="14">
        <f aca="true" t="shared" si="9" ref="G68:G99">SUM(F68*60/100)</f>
        <v>3426</v>
      </c>
      <c r="H68" s="8">
        <f t="shared" si="2"/>
        <v>342.59999999999997</v>
      </c>
      <c r="I68" s="8">
        <f t="shared" si="3"/>
        <v>1027.8</v>
      </c>
      <c r="J68" s="8">
        <f t="shared" si="4"/>
        <v>1027.8</v>
      </c>
      <c r="K68" s="27">
        <f t="shared" si="5"/>
        <v>1027.8</v>
      </c>
      <c r="L68" s="26">
        <v>10</v>
      </c>
      <c r="M68" s="26">
        <f t="shared" si="6"/>
        <v>2855</v>
      </c>
      <c r="N68" s="26">
        <f t="shared" si="7"/>
        <v>2855</v>
      </c>
    </row>
    <row r="69" spans="1:14" ht="15.75">
      <c r="A69" s="1">
        <v>61</v>
      </c>
      <c r="B69" s="64"/>
      <c r="C69" s="5" t="s">
        <v>66</v>
      </c>
      <c r="D69" s="1">
        <v>24</v>
      </c>
      <c r="E69" s="19">
        <v>630</v>
      </c>
      <c r="F69" s="20">
        <f aca="true" t="shared" si="10" ref="F69:F127">SUM(E69*10)</f>
        <v>6300</v>
      </c>
      <c r="G69" s="14">
        <f t="shared" si="9"/>
        <v>3780</v>
      </c>
      <c r="H69" s="8">
        <f aca="true" t="shared" si="11" ref="H69:H127">G69/100*10</f>
        <v>378</v>
      </c>
      <c r="I69" s="8">
        <f t="shared" si="3"/>
        <v>1134</v>
      </c>
      <c r="J69" s="8">
        <f t="shared" si="4"/>
        <v>1134</v>
      </c>
      <c r="K69" s="27">
        <f t="shared" si="5"/>
        <v>1134</v>
      </c>
      <c r="L69" s="26">
        <v>10</v>
      </c>
      <c r="M69" s="26">
        <f t="shared" si="6"/>
        <v>3150</v>
      </c>
      <c r="N69" s="26">
        <f t="shared" si="7"/>
        <v>3150</v>
      </c>
    </row>
    <row r="70" spans="1:14" ht="15.75">
      <c r="A70" s="1">
        <v>62</v>
      </c>
      <c r="B70" s="64"/>
      <c r="C70" s="5" t="s">
        <v>67</v>
      </c>
      <c r="D70" s="1">
        <v>42</v>
      </c>
      <c r="E70" s="19">
        <v>727</v>
      </c>
      <c r="F70" s="20">
        <f t="shared" si="10"/>
        <v>7270</v>
      </c>
      <c r="G70" s="14">
        <f t="shared" si="9"/>
        <v>4362</v>
      </c>
      <c r="H70" s="8">
        <f t="shared" si="11"/>
        <v>436.2</v>
      </c>
      <c r="I70" s="8">
        <f aca="true" t="shared" si="12" ref="I70:I127">G70/100*30</f>
        <v>1308.6</v>
      </c>
      <c r="J70" s="8">
        <f aca="true" t="shared" si="13" ref="J70:J127">G70/100*30</f>
        <v>1308.6</v>
      </c>
      <c r="K70" s="27">
        <f aca="true" t="shared" si="14" ref="K70:K127">G70/100*30</f>
        <v>1308.6</v>
      </c>
      <c r="L70" s="26">
        <v>10</v>
      </c>
      <c r="M70" s="26">
        <f t="shared" si="6"/>
        <v>3635</v>
      </c>
      <c r="N70" s="26">
        <f t="shared" si="7"/>
        <v>3635</v>
      </c>
    </row>
    <row r="71" spans="1:14" ht="15.75">
      <c r="A71" s="1">
        <v>63</v>
      </c>
      <c r="B71" s="65"/>
      <c r="C71" s="5" t="s">
        <v>68</v>
      </c>
      <c r="D71" s="1">
        <v>24</v>
      </c>
      <c r="E71" s="19">
        <v>564</v>
      </c>
      <c r="F71" s="20">
        <f t="shared" si="10"/>
        <v>5640</v>
      </c>
      <c r="G71" s="14">
        <f t="shared" si="9"/>
        <v>3384</v>
      </c>
      <c r="H71" s="8">
        <f t="shared" si="11"/>
        <v>338.40000000000003</v>
      </c>
      <c r="I71" s="8">
        <f t="shared" si="12"/>
        <v>1015.2</v>
      </c>
      <c r="J71" s="8">
        <f t="shared" si="13"/>
        <v>1015.2</v>
      </c>
      <c r="K71" s="27">
        <f t="shared" si="14"/>
        <v>1015.2</v>
      </c>
      <c r="L71" s="26">
        <v>10</v>
      </c>
      <c r="M71" s="26">
        <f t="shared" si="6"/>
        <v>2820</v>
      </c>
      <c r="N71" s="26">
        <f t="shared" si="7"/>
        <v>2820</v>
      </c>
    </row>
    <row r="72" spans="1:14" ht="15.75">
      <c r="A72" s="1"/>
      <c r="B72" s="7" t="s">
        <v>0</v>
      </c>
      <c r="C72" s="9"/>
      <c r="D72" s="6">
        <f>SUM(D64:D71)</f>
        <v>305</v>
      </c>
      <c r="E72" s="6">
        <v>20844</v>
      </c>
      <c r="F72" s="20">
        <f t="shared" si="10"/>
        <v>208440</v>
      </c>
      <c r="G72" s="14">
        <f t="shared" si="9"/>
        <v>125064</v>
      </c>
      <c r="H72" s="8">
        <f t="shared" si="11"/>
        <v>12506.400000000001</v>
      </c>
      <c r="I72" s="8">
        <f t="shared" si="12"/>
        <v>37519.200000000004</v>
      </c>
      <c r="J72" s="8">
        <f t="shared" si="13"/>
        <v>37519.200000000004</v>
      </c>
      <c r="K72" s="27">
        <f t="shared" si="14"/>
        <v>37519.200000000004</v>
      </c>
      <c r="L72" s="26">
        <f>SUM(L63:L71)</f>
        <v>110</v>
      </c>
      <c r="M72" s="26">
        <f aca="true" t="shared" si="15" ref="M72:M127">F72/2</f>
        <v>104220</v>
      </c>
      <c r="N72" s="26">
        <f aca="true" t="shared" si="16" ref="N72:N127">F72/2</f>
        <v>104220</v>
      </c>
    </row>
    <row r="73" spans="1:14" ht="15.75">
      <c r="A73" s="1">
        <v>64</v>
      </c>
      <c r="B73" s="66" t="s">
        <v>69</v>
      </c>
      <c r="C73" s="5" t="s">
        <v>70</v>
      </c>
      <c r="D73" s="1">
        <v>61</v>
      </c>
      <c r="E73" s="19">
        <v>2665</v>
      </c>
      <c r="F73" s="20">
        <f t="shared" si="10"/>
        <v>26650</v>
      </c>
      <c r="G73" s="14">
        <f t="shared" si="9"/>
        <v>15990</v>
      </c>
      <c r="H73" s="8">
        <f t="shared" si="11"/>
        <v>1599</v>
      </c>
      <c r="I73" s="8">
        <f t="shared" si="12"/>
        <v>4797</v>
      </c>
      <c r="J73" s="8">
        <f t="shared" si="13"/>
        <v>4797</v>
      </c>
      <c r="K73" s="27">
        <f t="shared" si="14"/>
        <v>4797</v>
      </c>
      <c r="L73" s="26">
        <v>10</v>
      </c>
      <c r="M73" s="26">
        <f t="shared" si="15"/>
        <v>13325</v>
      </c>
      <c r="N73" s="26">
        <f t="shared" si="16"/>
        <v>13325</v>
      </c>
    </row>
    <row r="74" spans="1:14" ht="15.75">
      <c r="A74" s="1">
        <v>65</v>
      </c>
      <c r="B74" s="66"/>
      <c r="C74" s="5" t="s">
        <v>71</v>
      </c>
      <c r="D74" s="1">
        <v>106</v>
      </c>
      <c r="E74" s="3">
        <v>6972</v>
      </c>
      <c r="F74" s="20">
        <f t="shared" si="10"/>
        <v>69720</v>
      </c>
      <c r="G74" s="14">
        <f t="shared" si="9"/>
        <v>41832</v>
      </c>
      <c r="H74" s="8">
        <f t="shared" si="11"/>
        <v>4183.2</v>
      </c>
      <c r="I74" s="8">
        <f t="shared" si="12"/>
        <v>12549.6</v>
      </c>
      <c r="J74" s="8">
        <f t="shared" si="13"/>
        <v>12549.6</v>
      </c>
      <c r="K74" s="27">
        <f t="shared" si="14"/>
        <v>12549.6</v>
      </c>
      <c r="L74" s="26">
        <v>10</v>
      </c>
      <c r="M74" s="26">
        <f t="shared" si="15"/>
        <v>34860</v>
      </c>
      <c r="N74" s="26">
        <f t="shared" si="16"/>
        <v>34860</v>
      </c>
    </row>
    <row r="75" spans="1:14" ht="15.75">
      <c r="A75" s="1">
        <v>66</v>
      </c>
      <c r="B75" s="66"/>
      <c r="C75" s="5" t="s">
        <v>72</v>
      </c>
      <c r="D75" s="1">
        <v>69</v>
      </c>
      <c r="E75" s="17">
        <v>3311</v>
      </c>
      <c r="F75" s="20">
        <f t="shared" si="10"/>
        <v>33110</v>
      </c>
      <c r="G75" s="14">
        <f t="shared" si="9"/>
        <v>19866</v>
      </c>
      <c r="H75" s="8">
        <f t="shared" si="11"/>
        <v>1986.6</v>
      </c>
      <c r="I75" s="8">
        <f t="shared" si="12"/>
        <v>5959.8</v>
      </c>
      <c r="J75" s="8">
        <f t="shared" si="13"/>
        <v>5959.8</v>
      </c>
      <c r="K75" s="27">
        <f t="shared" si="14"/>
        <v>5959.8</v>
      </c>
      <c r="L75" s="26">
        <v>10</v>
      </c>
      <c r="M75" s="26">
        <f t="shared" si="15"/>
        <v>16555</v>
      </c>
      <c r="N75" s="26">
        <f t="shared" si="16"/>
        <v>16555</v>
      </c>
    </row>
    <row r="76" spans="1:14" ht="15.75">
      <c r="A76" s="1">
        <v>67</v>
      </c>
      <c r="B76" s="66"/>
      <c r="C76" s="5" t="s">
        <v>73</v>
      </c>
      <c r="D76" s="1">
        <v>43</v>
      </c>
      <c r="E76" s="17">
        <v>1884</v>
      </c>
      <c r="F76" s="20">
        <f t="shared" si="10"/>
        <v>18840</v>
      </c>
      <c r="G76" s="14">
        <f t="shared" si="9"/>
        <v>11304</v>
      </c>
      <c r="H76" s="8">
        <f t="shared" si="11"/>
        <v>1130.4</v>
      </c>
      <c r="I76" s="8">
        <f t="shared" si="12"/>
        <v>3391.2000000000003</v>
      </c>
      <c r="J76" s="8">
        <f t="shared" si="13"/>
        <v>3391.2000000000003</v>
      </c>
      <c r="K76" s="27">
        <f t="shared" si="14"/>
        <v>3391.2000000000003</v>
      </c>
      <c r="L76" s="26">
        <v>10</v>
      </c>
      <c r="M76" s="26">
        <f t="shared" si="15"/>
        <v>9420</v>
      </c>
      <c r="N76" s="26">
        <f t="shared" si="16"/>
        <v>9420</v>
      </c>
    </row>
    <row r="77" spans="1:14" ht="15.75">
      <c r="A77" s="1">
        <v>68</v>
      </c>
      <c r="B77" s="66"/>
      <c r="C77" s="5" t="s">
        <v>74</v>
      </c>
      <c r="D77" s="1">
        <v>23</v>
      </c>
      <c r="E77" s="17">
        <v>937</v>
      </c>
      <c r="F77" s="20">
        <f t="shared" si="10"/>
        <v>9370</v>
      </c>
      <c r="G77" s="14">
        <f t="shared" si="9"/>
        <v>5622</v>
      </c>
      <c r="H77" s="8">
        <f t="shared" si="11"/>
        <v>562.2</v>
      </c>
      <c r="I77" s="8">
        <f t="shared" si="12"/>
        <v>1686.6</v>
      </c>
      <c r="J77" s="8">
        <f t="shared" si="13"/>
        <v>1686.6</v>
      </c>
      <c r="K77" s="27">
        <f t="shared" si="14"/>
        <v>1686.6</v>
      </c>
      <c r="L77" s="26">
        <v>10</v>
      </c>
      <c r="M77" s="26">
        <f t="shared" si="15"/>
        <v>4685</v>
      </c>
      <c r="N77" s="26">
        <f t="shared" si="16"/>
        <v>4685</v>
      </c>
    </row>
    <row r="78" spans="1:14" ht="15.75">
      <c r="A78" s="1">
        <v>69</v>
      </c>
      <c r="B78" s="66"/>
      <c r="C78" s="5" t="s">
        <v>75</v>
      </c>
      <c r="D78" s="1">
        <v>23</v>
      </c>
      <c r="E78" s="17">
        <v>427</v>
      </c>
      <c r="F78" s="20">
        <f t="shared" si="10"/>
        <v>4270</v>
      </c>
      <c r="G78" s="14">
        <f t="shared" si="9"/>
        <v>2562</v>
      </c>
      <c r="H78" s="8">
        <f t="shared" si="11"/>
        <v>256.2</v>
      </c>
      <c r="I78" s="8">
        <f t="shared" si="12"/>
        <v>768.6</v>
      </c>
      <c r="J78" s="8">
        <f t="shared" si="13"/>
        <v>768.6</v>
      </c>
      <c r="K78" s="27">
        <f t="shared" si="14"/>
        <v>768.6</v>
      </c>
      <c r="L78" s="26">
        <v>10</v>
      </c>
      <c r="M78" s="26">
        <f t="shared" si="15"/>
        <v>2135</v>
      </c>
      <c r="N78" s="26">
        <f t="shared" si="16"/>
        <v>2135</v>
      </c>
    </row>
    <row r="79" spans="1:14" ht="15.75">
      <c r="A79" s="1">
        <v>70</v>
      </c>
      <c r="B79" s="66"/>
      <c r="C79" s="5" t="s">
        <v>76</v>
      </c>
      <c r="D79" s="1">
        <v>27</v>
      </c>
      <c r="E79" s="19">
        <v>667</v>
      </c>
      <c r="F79" s="20">
        <f t="shared" si="10"/>
        <v>6670</v>
      </c>
      <c r="G79" s="14">
        <f t="shared" si="9"/>
        <v>4002</v>
      </c>
      <c r="H79" s="8">
        <f t="shared" si="11"/>
        <v>400.20000000000005</v>
      </c>
      <c r="I79" s="8">
        <f t="shared" si="12"/>
        <v>1200.6000000000001</v>
      </c>
      <c r="J79" s="8">
        <f t="shared" si="13"/>
        <v>1200.6000000000001</v>
      </c>
      <c r="K79" s="27">
        <f t="shared" si="14"/>
        <v>1200.6000000000001</v>
      </c>
      <c r="L79" s="26">
        <v>10</v>
      </c>
      <c r="M79" s="26">
        <f t="shared" si="15"/>
        <v>3335</v>
      </c>
      <c r="N79" s="26">
        <f t="shared" si="16"/>
        <v>3335</v>
      </c>
    </row>
    <row r="80" spans="1:14" ht="15.75">
      <c r="A80" s="1">
        <v>71</v>
      </c>
      <c r="B80" s="66"/>
      <c r="C80" s="5" t="s">
        <v>77</v>
      </c>
      <c r="D80" s="1">
        <v>47</v>
      </c>
      <c r="E80" s="3">
        <v>723</v>
      </c>
      <c r="F80" s="20">
        <f t="shared" si="10"/>
        <v>7230</v>
      </c>
      <c r="G80" s="14">
        <f t="shared" si="9"/>
        <v>4338</v>
      </c>
      <c r="H80" s="8">
        <f t="shared" si="11"/>
        <v>433.8</v>
      </c>
      <c r="I80" s="8">
        <f t="shared" si="12"/>
        <v>1301.4</v>
      </c>
      <c r="J80" s="8">
        <f t="shared" si="13"/>
        <v>1301.4</v>
      </c>
      <c r="K80" s="27">
        <f t="shared" si="14"/>
        <v>1301.4</v>
      </c>
      <c r="L80" s="26">
        <v>10</v>
      </c>
      <c r="M80" s="26">
        <f t="shared" si="15"/>
        <v>3615</v>
      </c>
      <c r="N80" s="26">
        <f t="shared" si="16"/>
        <v>3615</v>
      </c>
    </row>
    <row r="81" spans="1:14" ht="15.75">
      <c r="A81" s="1">
        <v>72</v>
      </c>
      <c r="B81" s="66"/>
      <c r="C81" s="5" t="s">
        <v>78</v>
      </c>
      <c r="D81" s="1">
        <v>25</v>
      </c>
      <c r="E81" s="3">
        <v>1026</v>
      </c>
      <c r="F81" s="20">
        <f t="shared" si="10"/>
        <v>10260</v>
      </c>
      <c r="G81" s="14">
        <f t="shared" si="9"/>
        <v>6156</v>
      </c>
      <c r="H81" s="8">
        <f t="shared" si="11"/>
        <v>615.6</v>
      </c>
      <c r="I81" s="8">
        <f t="shared" si="12"/>
        <v>1846.8000000000002</v>
      </c>
      <c r="J81" s="8">
        <f t="shared" si="13"/>
        <v>1846.8000000000002</v>
      </c>
      <c r="K81" s="27">
        <f t="shared" si="14"/>
        <v>1846.8000000000002</v>
      </c>
      <c r="L81" s="26">
        <v>10</v>
      </c>
      <c r="M81" s="26">
        <f t="shared" si="15"/>
        <v>5130</v>
      </c>
      <c r="N81" s="26">
        <f t="shared" si="16"/>
        <v>5130</v>
      </c>
    </row>
    <row r="82" spans="1:14" ht="15.75">
      <c r="A82" s="1"/>
      <c r="B82" s="7" t="s">
        <v>0</v>
      </c>
      <c r="C82" s="9"/>
      <c r="D82" s="6">
        <f>SUM(D73:D81)</f>
        <v>424</v>
      </c>
      <c r="E82" s="6">
        <v>18563</v>
      </c>
      <c r="F82" s="20">
        <f t="shared" si="10"/>
        <v>185630</v>
      </c>
      <c r="G82" s="14">
        <f t="shared" si="9"/>
        <v>111378</v>
      </c>
      <c r="H82" s="8">
        <f t="shared" si="11"/>
        <v>11137.8</v>
      </c>
      <c r="I82" s="8">
        <f t="shared" si="12"/>
        <v>33413.4</v>
      </c>
      <c r="J82" s="8">
        <f t="shared" si="13"/>
        <v>33413.4</v>
      </c>
      <c r="K82" s="27">
        <f t="shared" si="14"/>
        <v>33413.4</v>
      </c>
      <c r="L82" s="26">
        <f>SUM(L73:L81)</f>
        <v>90</v>
      </c>
      <c r="M82" s="26">
        <f t="shared" si="15"/>
        <v>92815</v>
      </c>
      <c r="N82" s="26">
        <f t="shared" si="16"/>
        <v>92815</v>
      </c>
    </row>
    <row r="83" spans="1:14" ht="15.75">
      <c r="A83" s="1">
        <v>73</v>
      </c>
      <c r="B83" s="66" t="s">
        <v>79</v>
      </c>
      <c r="C83" s="5" t="s">
        <v>80</v>
      </c>
      <c r="D83" s="1">
        <v>28</v>
      </c>
      <c r="E83" s="17">
        <v>909</v>
      </c>
      <c r="F83" s="20">
        <f t="shared" si="10"/>
        <v>9090</v>
      </c>
      <c r="G83" s="14">
        <f t="shared" si="9"/>
        <v>5454</v>
      </c>
      <c r="H83" s="8">
        <f t="shared" si="11"/>
        <v>545.4</v>
      </c>
      <c r="I83" s="8">
        <f t="shared" si="12"/>
        <v>1636.2</v>
      </c>
      <c r="J83" s="8">
        <f t="shared" si="13"/>
        <v>1636.2</v>
      </c>
      <c r="K83" s="27">
        <f t="shared" si="14"/>
        <v>1636.2</v>
      </c>
      <c r="L83" s="26">
        <v>10</v>
      </c>
      <c r="M83" s="26">
        <f t="shared" si="15"/>
        <v>4545</v>
      </c>
      <c r="N83" s="26">
        <f t="shared" si="16"/>
        <v>4545</v>
      </c>
    </row>
    <row r="84" spans="1:14" ht="15.75">
      <c r="A84" s="1">
        <v>74</v>
      </c>
      <c r="B84" s="66"/>
      <c r="C84" s="5" t="s">
        <v>81</v>
      </c>
      <c r="D84" s="1">
        <v>28</v>
      </c>
      <c r="E84" s="17">
        <v>1511</v>
      </c>
      <c r="F84" s="20">
        <f t="shared" si="10"/>
        <v>15110</v>
      </c>
      <c r="G84" s="14">
        <f t="shared" si="9"/>
        <v>9066</v>
      </c>
      <c r="H84" s="8">
        <f t="shared" si="11"/>
        <v>906.5999999999999</v>
      </c>
      <c r="I84" s="8">
        <f t="shared" si="12"/>
        <v>2719.7999999999997</v>
      </c>
      <c r="J84" s="8">
        <f t="shared" si="13"/>
        <v>2719.7999999999997</v>
      </c>
      <c r="K84" s="27">
        <f t="shared" si="14"/>
        <v>2719.7999999999997</v>
      </c>
      <c r="L84" s="26">
        <v>10</v>
      </c>
      <c r="M84" s="26">
        <f t="shared" si="15"/>
        <v>7555</v>
      </c>
      <c r="N84" s="26">
        <f t="shared" si="16"/>
        <v>7555</v>
      </c>
    </row>
    <row r="85" spans="1:14" ht="15.75">
      <c r="A85" s="1">
        <v>75</v>
      </c>
      <c r="B85" s="66"/>
      <c r="C85" s="5" t="s">
        <v>82</v>
      </c>
      <c r="D85" s="1">
        <v>210</v>
      </c>
      <c r="E85" s="19">
        <v>5867</v>
      </c>
      <c r="F85" s="20">
        <f t="shared" si="10"/>
        <v>58670</v>
      </c>
      <c r="G85" s="14">
        <f t="shared" si="9"/>
        <v>35202</v>
      </c>
      <c r="H85" s="8">
        <f t="shared" si="11"/>
        <v>3520.2</v>
      </c>
      <c r="I85" s="8">
        <f t="shared" si="12"/>
        <v>10560.599999999999</v>
      </c>
      <c r="J85" s="8">
        <f t="shared" si="13"/>
        <v>10560.599999999999</v>
      </c>
      <c r="K85" s="27">
        <f t="shared" si="14"/>
        <v>10560.599999999999</v>
      </c>
      <c r="L85" s="26">
        <v>10</v>
      </c>
      <c r="M85" s="26">
        <f t="shared" si="15"/>
        <v>29335</v>
      </c>
      <c r="N85" s="26">
        <f t="shared" si="16"/>
        <v>29335</v>
      </c>
    </row>
    <row r="86" spans="1:14" ht="15.75">
      <c r="A86" s="1">
        <v>76</v>
      </c>
      <c r="B86" s="66"/>
      <c r="C86" s="5" t="s">
        <v>83</v>
      </c>
      <c r="D86" s="1">
        <v>40</v>
      </c>
      <c r="E86" s="19">
        <v>941</v>
      </c>
      <c r="F86" s="20">
        <f t="shared" si="10"/>
        <v>9410</v>
      </c>
      <c r="G86" s="14">
        <f t="shared" si="9"/>
        <v>5646</v>
      </c>
      <c r="H86" s="8">
        <f t="shared" si="11"/>
        <v>564.6</v>
      </c>
      <c r="I86" s="8">
        <f t="shared" si="12"/>
        <v>1693.8</v>
      </c>
      <c r="J86" s="8">
        <f t="shared" si="13"/>
        <v>1693.8</v>
      </c>
      <c r="K86" s="27">
        <f t="shared" si="14"/>
        <v>1693.8</v>
      </c>
      <c r="L86" s="26">
        <v>10</v>
      </c>
      <c r="M86" s="26">
        <f t="shared" si="15"/>
        <v>4705</v>
      </c>
      <c r="N86" s="26">
        <f t="shared" si="16"/>
        <v>4705</v>
      </c>
    </row>
    <row r="87" spans="1:14" ht="15.75">
      <c r="A87" s="1">
        <v>77</v>
      </c>
      <c r="B87" s="66"/>
      <c r="C87" s="5" t="s">
        <v>84</v>
      </c>
      <c r="D87" s="1">
        <v>25</v>
      </c>
      <c r="E87" s="19">
        <v>618</v>
      </c>
      <c r="F87" s="20">
        <f t="shared" si="10"/>
        <v>6180</v>
      </c>
      <c r="G87" s="14">
        <f t="shared" si="9"/>
        <v>3708</v>
      </c>
      <c r="H87" s="8">
        <f t="shared" si="11"/>
        <v>370.79999999999995</v>
      </c>
      <c r="I87" s="8">
        <f t="shared" si="12"/>
        <v>1112.3999999999999</v>
      </c>
      <c r="J87" s="8">
        <f t="shared" si="13"/>
        <v>1112.3999999999999</v>
      </c>
      <c r="K87" s="27">
        <f t="shared" si="14"/>
        <v>1112.3999999999999</v>
      </c>
      <c r="L87" s="26">
        <v>10</v>
      </c>
      <c r="M87" s="26">
        <f t="shared" si="15"/>
        <v>3090</v>
      </c>
      <c r="N87" s="26">
        <f t="shared" si="16"/>
        <v>3090</v>
      </c>
    </row>
    <row r="88" spans="1:14" ht="15.75">
      <c r="A88" s="1">
        <v>78</v>
      </c>
      <c r="B88" s="66"/>
      <c r="C88" s="5" t="s">
        <v>85</v>
      </c>
      <c r="D88" s="1">
        <v>31</v>
      </c>
      <c r="E88" s="19">
        <v>470</v>
      </c>
      <c r="F88" s="20">
        <f t="shared" si="10"/>
        <v>4700</v>
      </c>
      <c r="G88" s="14">
        <f t="shared" si="9"/>
        <v>2820</v>
      </c>
      <c r="H88" s="8">
        <f t="shared" si="11"/>
        <v>282</v>
      </c>
      <c r="I88" s="8">
        <f t="shared" si="12"/>
        <v>846</v>
      </c>
      <c r="J88" s="8">
        <f t="shared" si="13"/>
        <v>846</v>
      </c>
      <c r="K88" s="27">
        <f t="shared" si="14"/>
        <v>846</v>
      </c>
      <c r="L88" s="26">
        <v>10</v>
      </c>
      <c r="M88" s="26">
        <f t="shared" si="15"/>
        <v>2350</v>
      </c>
      <c r="N88" s="26">
        <f t="shared" si="16"/>
        <v>2350</v>
      </c>
    </row>
    <row r="89" spans="1:14" ht="15.75">
      <c r="A89" s="1">
        <v>79</v>
      </c>
      <c r="B89" s="66"/>
      <c r="C89" s="5" t="s">
        <v>86</v>
      </c>
      <c r="D89" s="1">
        <v>12</v>
      </c>
      <c r="E89" s="3">
        <v>410</v>
      </c>
      <c r="F89" s="20">
        <f t="shared" si="10"/>
        <v>4100</v>
      </c>
      <c r="G89" s="14">
        <f t="shared" si="9"/>
        <v>2460</v>
      </c>
      <c r="H89" s="8">
        <f t="shared" si="11"/>
        <v>246</v>
      </c>
      <c r="I89" s="8">
        <f t="shared" si="12"/>
        <v>738</v>
      </c>
      <c r="J89" s="8">
        <f t="shared" si="13"/>
        <v>738</v>
      </c>
      <c r="K89" s="27">
        <f t="shared" si="14"/>
        <v>738</v>
      </c>
      <c r="L89" s="26">
        <v>10</v>
      </c>
      <c r="M89" s="26">
        <f t="shared" si="15"/>
        <v>2050</v>
      </c>
      <c r="N89" s="26">
        <f t="shared" si="16"/>
        <v>2050</v>
      </c>
    </row>
    <row r="90" spans="1:14" ht="15.75">
      <c r="A90" s="6"/>
      <c r="B90" s="7" t="s">
        <v>0</v>
      </c>
      <c r="C90" s="9"/>
      <c r="D90" s="6">
        <f>SUM(D83:D89)</f>
        <v>374</v>
      </c>
      <c r="E90" s="6">
        <v>10726</v>
      </c>
      <c r="F90" s="20">
        <f t="shared" si="10"/>
        <v>107260</v>
      </c>
      <c r="G90" s="14">
        <f t="shared" si="9"/>
        <v>64356</v>
      </c>
      <c r="H90" s="8">
        <f t="shared" si="11"/>
        <v>6435.599999999999</v>
      </c>
      <c r="I90" s="8">
        <f t="shared" si="12"/>
        <v>19306.8</v>
      </c>
      <c r="J90" s="8">
        <f t="shared" si="13"/>
        <v>19306.8</v>
      </c>
      <c r="K90" s="27">
        <f t="shared" si="14"/>
        <v>19306.8</v>
      </c>
      <c r="L90" s="26">
        <v>70</v>
      </c>
      <c r="M90" s="26">
        <f t="shared" si="15"/>
        <v>53630</v>
      </c>
      <c r="N90" s="26">
        <f t="shared" si="16"/>
        <v>53630</v>
      </c>
    </row>
    <row r="91" spans="1:14" ht="15.75">
      <c r="A91" s="1">
        <v>80</v>
      </c>
      <c r="B91" s="66" t="s">
        <v>87</v>
      </c>
      <c r="C91" s="5" t="s">
        <v>88</v>
      </c>
      <c r="D91" s="1">
        <v>50</v>
      </c>
      <c r="E91" s="17">
        <v>1312</v>
      </c>
      <c r="F91" s="20">
        <f t="shared" si="10"/>
        <v>13120</v>
      </c>
      <c r="G91" s="14">
        <f t="shared" si="9"/>
        <v>7872</v>
      </c>
      <c r="H91" s="8">
        <f t="shared" si="11"/>
        <v>787.2</v>
      </c>
      <c r="I91" s="8">
        <f t="shared" si="12"/>
        <v>2361.6</v>
      </c>
      <c r="J91" s="8">
        <f t="shared" si="13"/>
        <v>2361.6</v>
      </c>
      <c r="K91" s="27">
        <f t="shared" si="14"/>
        <v>2361.6</v>
      </c>
      <c r="L91" s="26">
        <v>10</v>
      </c>
      <c r="M91" s="26">
        <f t="shared" si="15"/>
        <v>6560</v>
      </c>
      <c r="N91" s="26">
        <f t="shared" si="16"/>
        <v>6560</v>
      </c>
    </row>
    <row r="92" spans="1:14" ht="15.75">
      <c r="A92" s="1">
        <v>81</v>
      </c>
      <c r="B92" s="66"/>
      <c r="C92" s="5" t="s">
        <v>89</v>
      </c>
      <c r="D92" s="1">
        <v>29</v>
      </c>
      <c r="E92" s="17">
        <v>1018</v>
      </c>
      <c r="F92" s="20">
        <f t="shared" si="10"/>
        <v>10180</v>
      </c>
      <c r="G92" s="14">
        <f t="shared" si="9"/>
        <v>6108</v>
      </c>
      <c r="H92" s="8">
        <f t="shared" si="11"/>
        <v>610.8</v>
      </c>
      <c r="I92" s="8">
        <f t="shared" si="12"/>
        <v>1832.3999999999999</v>
      </c>
      <c r="J92" s="8">
        <f t="shared" si="13"/>
        <v>1832.3999999999999</v>
      </c>
      <c r="K92" s="27">
        <f t="shared" si="14"/>
        <v>1832.3999999999999</v>
      </c>
      <c r="L92" s="26">
        <v>10</v>
      </c>
      <c r="M92" s="26">
        <f t="shared" si="15"/>
        <v>5090</v>
      </c>
      <c r="N92" s="26">
        <f t="shared" si="16"/>
        <v>5090</v>
      </c>
    </row>
    <row r="93" spans="1:14" ht="15.75">
      <c r="A93" s="1">
        <v>82</v>
      </c>
      <c r="B93" s="66"/>
      <c r="C93" s="5" t="s">
        <v>90</v>
      </c>
      <c r="D93" s="1">
        <v>32</v>
      </c>
      <c r="E93" s="17">
        <v>1124</v>
      </c>
      <c r="F93" s="20">
        <f t="shared" si="10"/>
        <v>11240</v>
      </c>
      <c r="G93" s="14">
        <f t="shared" si="9"/>
        <v>6744</v>
      </c>
      <c r="H93" s="8">
        <f t="shared" si="11"/>
        <v>674.4</v>
      </c>
      <c r="I93" s="8">
        <f t="shared" si="12"/>
        <v>2023.1999999999998</v>
      </c>
      <c r="J93" s="8">
        <f t="shared" si="13"/>
        <v>2023.1999999999998</v>
      </c>
      <c r="K93" s="27">
        <f t="shared" si="14"/>
        <v>2023.1999999999998</v>
      </c>
      <c r="L93" s="26">
        <v>10</v>
      </c>
      <c r="M93" s="26">
        <f t="shared" si="15"/>
        <v>5620</v>
      </c>
      <c r="N93" s="26">
        <f t="shared" si="16"/>
        <v>5620</v>
      </c>
    </row>
    <row r="94" spans="1:14" ht="15.75">
      <c r="A94" s="1">
        <v>83</v>
      </c>
      <c r="B94" s="66"/>
      <c r="C94" s="5" t="s">
        <v>91</v>
      </c>
      <c r="D94" s="1">
        <v>95</v>
      </c>
      <c r="E94" s="17">
        <v>3200</v>
      </c>
      <c r="F94" s="20">
        <f t="shared" si="10"/>
        <v>32000</v>
      </c>
      <c r="G94" s="14">
        <f t="shared" si="9"/>
        <v>19200</v>
      </c>
      <c r="H94" s="8">
        <f t="shared" si="11"/>
        <v>1920</v>
      </c>
      <c r="I94" s="8">
        <f t="shared" si="12"/>
        <v>5760</v>
      </c>
      <c r="J94" s="8">
        <f t="shared" si="13"/>
        <v>5760</v>
      </c>
      <c r="K94" s="27">
        <f t="shared" si="14"/>
        <v>5760</v>
      </c>
      <c r="L94" s="26">
        <v>10</v>
      </c>
      <c r="M94" s="26">
        <f t="shared" si="15"/>
        <v>16000</v>
      </c>
      <c r="N94" s="26">
        <f t="shared" si="16"/>
        <v>16000</v>
      </c>
    </row>
    <row r="95" spans="1:14" ht="15.75">
      <c r="A95" s="1">
        <v>84</v>
      </c>
      <c r="B95" s="66"/>
      <c r="C95" s="5" t="s">
        <v>92</v>
      </c>
      <c r="D95" s="1">
        <v>28</v>
      </c>
      <c r="E95" s="19">
        <v>651</v>
      </c>
      <c r="F95" s="20">
        <f t="shared" si="10"/>
        <v>6510</v>
      </c>
      <c r="G95" s="14">
        <f t="shared" si="9"/>
        <v>3906</v>
      </c>
      <c r="H95" s="8">
        <f t="shared" si="11"/>
        <v>390.6</v>
      </c>
      <c r="I95" s="8">
        <f t="shared" si="12"/>
        <v>1171.8000000000002</v>
      </c>
      <c r="J95" s="8">
        <f t="shared" si="13"/>
        <v>1171.8000000000002</v>
      </c>
      <c r="K95" s="27">
        <f t="shared" si="14"/>
        <v>1171.8000000000002</v>
      </c>
      <c r="L95" s="26">
        <v>10</v>
      </c>
      <c r="M95" s="26">
        <f t="shared" si="15"/>
        <v>3255</v>
      </c>
      <c r="N95" s="26">
        <f t="shared" si="16"/>
        <v>3255</v>
      </c>
    </row>
    <row r="96" spans="1:14" ht="15.75">
      <c r="A96" s="1">
        <v>85</v>
      </c>
      <c r="B96" s="66"/>
      <c r="C96" s="5" t="s">
        <v>93</v>
      </c>
      <c r="D96" s="1">
        <v>20</v>
      </c>
      <c r="E96" s="17">
        <v>391</v>
      </c>
      <c r="F96" s="20">
        <f t="shared" si="10"/>
        <v>3910</v>
      </c>
      <c r="G96" s="14">
        <f t="shared" si="9"/>
        <v>2346</v>
      </c>
      <c r="H96" s="8">
        <f t="shared" si="11"/>
        <v>234.60000000000002</v>
      </c>
      <c r="I96" s="8">
        <f t="shared" si="12"/>
        <v>703.8000000000001</v>
      </c>
      <c r="J96" s="8">
        <f t="shared" si="13"/>
        <v>703.8000000000001</v>
      </c>
      <c r="K96" s="27">
        <f t="shared" si="14"/>
        <v>703.8000000000001</v>
      </c>
      <c r="L96" s="26">
        <v>10</v>
      </c>
      <c r="M96" s="26">
        <f t="shared" si="15"/>
        <v>1955</v>
      </c>
      <c r="N96" s="26">
        <f t="shared" si="16"/>
        <v>1955</v>
      </c>
    </row>
    <row r="97" spans="1:14" ht="15.75">
      <c r="A97" s="1">
        <v>86</v>
      </c>
      <c r="B97" s="66"/>
      <c r="C97" s="5" t="s">
        <v>94</v>
      </c>
      <c r="D97" s="1">
        <v>19</v>
      </c>
      <c r="E97" s="17">
        <v>715</v>
      </c>
      <c r="F97" s="20">
        <f t="shared" si="10"/>
        <v>7150</v>
      </c>
      <c r="G97" s="14">
        <f t="shared" si="9"/>
        <v>4290</v>
      </c>
      <c r="H97" s="8">
        <f t="shared" si="11"/>
        <v>429</v>
      </c>
      <c r="I97" s="8">
        <f t="shared" si="12"/>
        <v>1287</v>
      </c>
      <c r="J97" s="8">
        <f t="shared" si="13"/>
        <v>1287</v>
      </c>
      <c r="K97" s="27">
        <f t="shared" si="14"/>
        <v>1287</v>
      </c>
      <c r="L97" s="26">
        <v>10</v>
      </c>
      <c r="M97" s="26">
        <f t="shared" si="15"/>
        <v>3575</v>
      </c>
      <c r="N97" s="26">
        <f t="shared" si="16"/>
        <v>3575</v>
      </c>
    </row>
    <row r="98" spans="1:14" ht="15.75">
      <c r="A98" s="1">
        <v>87</v>
      </c>
      <c r="B98" s="66"/>
      <c r="C98" s="5" t="s">
        <v>95</v>
      </c>
      <c r="D98" s="1">
        <v>25</v>
      </c>
      <c r="E98" s="17">
        <v>536</v>
      </c>
      <c r="F98" s="20">
        <f t="shared" si="10"/>
        <v>5360</v>
      </c>
      <c r="G98" s="14">
        <f t="shared" si="9"/>
        <v>3216</v>
      </c>
      <c r="H98" s="8">
        <f t="shared" si="11"/>
        <v>321.59999999999997</v>
      </c>
      <c r="I98" s="8">
        <f t="shared" si="12"/>
        <v>964.8</v>
      </c>
      <c r="J98" s="8">
        <f t="shared" si="13"/>
        <v>964.8</v>
      </c>
      <c r="K98" s="27">
        <f t="shared" si="14"/>
        <v>964.8</v>
      </c>
      <c r="L98" s="26">
        <v>10</v>
      </c>
      <c r="M98" s="26">
        <f t="shared" si="15"/>
        <v>2680</v>
      </c>
      <c r="N98" s="26">
        <f t="shared" si="16"/>
        <v>2680</v>
      </c>
    </row>
    <row r="99" spans="1:14" ht="15.75">
      <c r="A99" s="6"/>
      <c r="B99" s="7" t="s">
        <v>0</v>
      </c>
      <c r="C99" s="9"/>
      <c r="D99" s="6">
        <f>SUM(D91:D98)</f>
        <v>298</v>
      </c>
      <c r="E99" s="18">
        <v>8947</v>
      </c>
      <c r="F99" s="20">
        <f t="shared" si="10"/>
        <v>89470</v>
      </c>
      <c r="G99" s="14">
        <f t="shared" si="9"/>
        <v>53682</v>
      </c>
      <c r="H99" s="8">
        <f t="shared" si="11"/>
        <v>5368.200000000001</v>
      </c>
      <c r="I99" s="8">
        <f t="shared" si="12"/>
        <v>16104.600000000002</v>
      </c>
      <c r="J99" s="8">
        <f t="shared" si="13"/>
        <v>16104.600000000002</v>
      </c>
      <c r="K99" s="27">
        <f t="shared" si="14"/>
        <v>16104.600000000002</v>
      </c>
      <c r="L99" s="26">
        <v>80</v>
      </c>
      <c r="M99" s="26">
        <f t="shared" si="15"/>
        <v>44735</v>
      </c>
      <c r="N99" s="26">
        <f t="shared" si="16"/>
        <v>44735</v>
      </c>
    </row>
    <row r="100" spans="1:14" ht="15.75">
      <c r="A100" s="1">
        <v>88</v>
      </c>
      <c r="B100" s="66" t="s">
        <v>96</v>
      </c>
      <c r="C100" s="5" t="s">
        <v>97</v>
      </c>
      <c r="D100" s="1">
        <v>38</v>
      </c>
      <c r="E100" s="19">
        <v>580</v>
      </c>
      <c r="F100" s="20">
        <f t="shared" si="10"/>
        <v>5800</v>
      </c>
      <c r="G100" s="14">
        <f aca="true" t="shared" si="17" ref="G100:G115">SUM(F100*60/100)</f>
        <v>3480</v>
      </c>
      <c r="H100" s="8">
        <f t="shared" si="11"/>
        <v>348</v>
      </c>
      <c r="I100" s="8">
        <f t="shared" si="12"/>
        <v>1044</v>
      </c>
      <c r="J100" s="8">
        <f t="shared" si="13"/>
        <v>1044</v>
      </c>
      <c r="K100" s="27">
        <f t="shared" si="14"/>
        <v>1044</v>
      </c>
      <c r="L100" s="26">
        <v>10</v>
      </c>
      <c r="M100" s="26">
        <f t="shared" si="15"/>
        <v>2900</v>
      </c>
      <c r="N100" s="26">
        <f t="shared" si="16"/>
        <v>2900</v>
      </c>
    </row>
    <row r="101" spans="1:14" ht="15.75">
      <c r="A101" s="1">
        <v>89</v>
      </c>
      <c r="B101" s="66"/>
      <c r="C101" s="5" t="s">
        <v>98</v>
      </c>
      <c r="D101" s="1">
        <v>24</v>
      </c>
      <c r="E101" s="19">
        <v>557</v>
      </c>
      <c r="F101" s="20">
        <f t="shared" si="10"/>
        <v>5570</v>
      </c>
      <c r="G101" s="14">
        <f t="shared" si="17"/>
        <v>3342</v>
      </c>
      <c r="H101" s="8">
        <f t="shared" si="11"/>
        <v>334.20000000000005</v>
      </c>
      <c r="I101" s="8">
        <f t="shared" si="12"/>
        <v>1002.6</v>
      </c>
      <c r="J101" s="8">
        <f t="shared" si="13"/>
        <v>1002.6</v>
      </c>
      <c r="K101" s="27">
        <f t="shared" si="14"/>
        <v>1002.6</v>
      </c>
      <c r="L101" s="26">
        <v>10</v>
      </c>
      <c r="M101" s="26">
        <f t="shared" si="15"/>
        <v>2785</v>
      </c>
      <c r="N101" s="26">
        <f t="shared" si="16"/>
        <v>2785</v>
      </c>
    </row>
    <row r="102" spans="1:14" ht="24.75" customHeight="1">
      <c r="A102" s="1">
        <v>90</v>
      </c>
      <c r="B102" s="66"/>
      <c r="C102" s="5" t="s">
        <v>99</v>
      </c>
      <c r="D102" s="1">
        <v>45</v>
      </c>
      <c r="E102" s="19">
        <v>981</v>
      </c>
      <c r="F102" s="20">
        <f t="shared" si="10"/>
        <v>9810</v>
      </c>
      <c r="G102" s="14">
        <f t="shared" si="17"/>
        <v>5886</v>
      </c>
      <c r="H102" s="8">
        <f t="shared" si="11"/>
        <v>588.6</v>
      </c>
      <c r="I102" s="8">
        <f t="shared" si="12"/>
        <v>1765.8</v>
      </c>
      <c r="J102" s="8">
        <f t="shared" si="13"/>
        <v>1765.8</v>
      </c>
      <c r="K102" s="27">
        <f t="shared" si="14"/>
        <v>1765.8</v>
      </c>
      <c r="L102" s="26">
        <v>10</v>
      </c>
      <c r="M102" s="26">
        <f t="shared" si="15"/>
        <v>4905</v>
      </c>
      <c r="N102" s="26">
        <f t="shared" si="16"/>
        <v>4905</v>
      </c>
    </row>
    <row r="103" spans="1:14" ht="15.75">
      <c r="A103" s="1">
        <v>91</v>
      </c>
      <c r="B103" s="66"/>
      <c r="C103" s="5" t="s">
        <v>100</v>
      </c>
      <c r="D103" s="1">
        <v>23</v>
      </c>
      <c r="E103" s="17">
        <v>679</v>
      </c>
      <c r="F103" s="20">
        <f t="shared" si="10"/>
        <v>6790</v>
      </c>
      <c r="G103" s="14">
        <f t="shared" si="17"/>
        <v>4074</v>
      </c>
      <c r="H103" s="8">
        <f t="shared" si="11"/>
        <v>407.40000000000003</v>
      </c>
      <c r="I103" s="8">
        <f t="shared" si="12"/>
        <v>1222.2</v>
      </c>
      <c r="J103" s="8">
        <f t="shared" si="13"/>
        <v>1222.2</v>
      </c>
      <c r="K103" s="27">
        <f t="shared" si="14"/>
        <v>1222.2</v>
      </c>
      <c r="L103" s="26">
        <v>10</v>
      </c>
      <c r="M103" s="26">
        <f t="shared" si="15"/>
        <v>3395</v>
      </c>
      <c r="N103" s="26">
        <f t="shared" si="16"/>
        <v>3395</v>
      </c>
    </row>
    <row r="104" spans="1:14" ht="15.75">
      <c r="A104" s="1">
        <v>92</v>
      </c>
      <c r="B104" s="66"/>
      <c r="C104" s="5" t="s">
        <v>101</v>
      </c>
      <c r="D104" s="1">
        <v>55</v>
      </c>
      <c r="E104" s="17">
        <v>1415</v>
      </c>
      <c r="F104" s="20">
        <f t="shared" si="10"/>
        <v>14150</v>
      </c>
      <c r="G104" s="14">
        <f t="shared" si="17"/>
        <v>8490</v>
      </c>
      <c r="H104" s="8">
        <f t="shared" si="11"/>
        <v>849</v>
      </c>
      <c r="I104" s="8">
        <f t="shared" si="12"/>
        <v>2547</v>
      </c>
      <c r="J104" s="8">
        <f t="shared" si="13"/>
        <v>2547</v>
      </c>
      <c r="K104" s="27">
        <f t="shared" si="14"/>
        <v>2547</v>
      </c>
      <c r="L104" s="26">
        <v>10</v>
      </c>
      <c r="M104" s="26">
        <f t="shared" si="15"/>
        <v>7075</v>
      </c>
      <c r="N104" s="26">
        <f t="shared" si="16"/>
        <v>7075</v>
      </c>
    </row>
    <row r="105" spans="1:14" ht="15.75">
      <c r="A105" s="1">
        <v>93</v>
      </c>
      <c r="B105" s="66"/>
      <c r="C105" s="5" t="s">
        <v>102</v>
      </c>
      <c r="D105" s="1">
        <v>0</v>
      </c>
      <c r="E105" s="19">
        <v>518</v>
      </c>
      <c r="F105" s="20">
        <f t="shared" si="10"/>
        <v>5180</v>
      </c>
      <c r="G105" s="14">
        <f t="shared" si="17"/>
        <v>3108</v>
      </c>
      <c r="H105" s="8">
        <f t="shared" si="11"/>
        <v>310.79999999999995</v>
      </c>
      <c r="I105" s="8">
        <f t="shared" si="12"/>
        <v>932.4</v>
      </c>
      <c r="J105" s="8">
        <f t="shared" si="13"/>
        <v>932.4</v>
      </c>
      <c r="K105" s="27">
        <f t="shared" si="14"/>
        <v>932.4</v>
      </c>
      <c r="L105" s="26">
        <v>10</v>
      </c>
      <c r="M105" s="26">
        <f t="shared" si="15"/>
        <v>2590</v>
      </c>
      <c r="N105" s="26">
        <f t="shared" si="16"/>
        <v>2590</v>
      </c>
    </row>
    <row r="106" spans="1:14" ht="15.75">
      <c r="A106" s="6"/>
      <c r="B106" s="7" t="s">
        <v>0</v>
      </c>
      <c r="C106" s="9"/>
      <c r="D106" s="6">
        <f>SUM(D100:D105)</f>
        <v>185</v>
      </c>
      <c r="E106" s="6">
        <v>4730</v>
      </c>
      <c r="F106" s="20">
        <f t="shared" si="10"/>
        <v>47300</v>
      </c>
      <c r="G106" s="14">
        <f t="shared" si="17"/>
        <v>28380</v>
      </c>
      <c r="H106" s="8">
        <f t="shared" si="11"/>
        <v>2838</v>
      </c>
      <c r="I106" s="8">
        <f t="shared" si="12"/>
        <v>8514</v>
      </c>
      <c r="J106" s="8">
        <f t="shared" si="13"/>
        <v>8514</v>
      </c>
      <c r="K106" s="27">
        <f t="shared" si="14"/>
        <v>8514</v>
      </c>
      <c r="L106" s="26">
        <v>60</v>
      </c>
      <c r="M106" s="26">
        <f t="shared" si="15"/>
        <v>23650</v>
      </c>
      <c r="N106" s="26">
        <f t="shared" si="16"/>
        <v>23650</v>
      </c>
    </row>
    <row r="107" spans="1:14" ht="15.75">
      <c r="A107" s="1">
        <v>94</v>
      </c>
      <c r="B107" s="63" t="s">
        <v>103</v>
      </c>
      <c r="C107" s="4" t="s">
        <v>126</v>
      </c>
      <c r="D107" s="1">
        <v>741</v>
      </c>
      <c r="E107" s="3">
        <v>21734</v>
      </c>
      <c r="F107" s="20">
        <f t="shared" si="10"/>
        <v>217340</v>
      </c>
      <c r="G107" s="14">
        <f t="shared" si="17"/>
        <v>130404</v>
      </c>
      <c r="H107" s="8">
        <f t="shared" si="11"/>
        <v>13040.4</v>
      </c>
      <c r="I107" s="8">
        <f t="shared" si="12"/>
        <v>39121.2</v>
      </c>
      <c r="J107" s="8">
        <f t="shared" si="13"/>
        <v>39121.2</v>
      </c>
      <c r="K107" s="27">
        <f t="shared" si="14"/>
        <v>39121.2</v>
      </c>
      <c r="L107" s="26">
        <v>60</v>
      </c>
      <c r="M107" s="26">
        <f t="shared" si="15"/>
        <v>108670</v>
      </c>
      <c r="N107" s="26">
        <f t="shared" si="16"/>
        <v>108670</v>
      </c>
    </row>
    <row r="108" spans="1:14" ht="15.75">
      <c r="A108" s="1">
        <v>95</v>
      </c>
      <c r="B108" s="64"/>
      <c r="C108" s="5" t="s">
        <v>104</v>
      </c>
      <c r="D108" s="1">
        <v>39</v>
      </c>
      <c r="E108" s="17">
        <v>1152</v>
      </c>
      <c r="F108" s="20">
        <f t="shared" si="10"/>
        <v>11520</v>
      </c>
      <c r="G108" s="14">
        <f t="shared" si="17"/>
        <v>6912</v>
      </c>
      <c r="H108" s="8">
        <f t="shared" si="11"/>
        <v>691.2</v>
      </c>
      <c r="I108" s="8">
        <f t="shared" si="12"/>
        <v>2073.6000000000004</v>
      </c>
      <c r="J108" s="8">
        <f t="shared" si="13"/>
        <v>2073.6000000000004</v>
      </c>
      <c r="K108" s="27">
        <f t="shared" si="14"/>
        <v>2073.6000000000004</v>
      </c>
      <c r="L108" s="26">
        <v>10</v>
      </c>
      <c r="M108" s="26">
        <f t="shared" si="15"/>
        <v>5760</v>
      </c>
      <c r="N108" s="26">
        <f t="shared" si="16"/>
        <v>5760</v>
      </c>
    </row>
    <row r="109" spans="1:14" ht="15.75">
      <c r="A109" s="1">
        <v>96</v>
      </c>
      <c r="B109" s="65"/>
      <c r="C109" s="5" t="s">
        <v>105</v>
      </c>
      <c r="D109" s="1">
        <v>48</v>
      </c>
      <c r="E109" s="17">
        <v>898</v>
      </c>
      <c r="F109" s="20">
        <f t="shared" si="10"/>
        <v>8980</v>
      </c>
      <c r="G109" s="14">
        <f t="shared" si="17"/>
        <v>5388</v>
      </c>
      <c r="H109" s="8">
        <f t="shared" si="11"/>
        <v>538.8000000000001</v>
      </c>
      <c r="I109" s="8">
        <f t="shared" si="12"/>
        <v>1616.4</v>
      </c>
      <c r="J109" s="8">
        <f t="shared" si="13"/>
        <v>1616.4</v>
      </c>
      <c r="K109" s="27">
        <f t="shared" si="14"/>
        <v>1616.4</v>
      </c>
      <c r="L109" s="26">
        <v>10</v>
      </c>
      <c r="M109" s="26">
        <f t="shared" si="15"/>
        <v>4490</v>
      </c>
      <c r="N109" s="26">
        <f t="shared" si="16"/>
        <v>4490</v>
      </c>
    </row>
    <row r="110" spans="1:14" ht="15.75">
      <c r="A110" s="6"/>
      <c r="B110" s="7" t="s">
        <v>0</v>
      </c>
      <c r="C110" s="9"/>
      <c r="D110" s="6">
        <f>SUM(D108:D109)</f>
        <v>87</v>
      </c>
      <c r="E110" s="10">
        <v>23784</v>
      </c>
      <c r="F110" s="20">
        <f t="shared" si="10"/>
        <v>237840</v>
      </c>
      <c r="G110" s="14">
        <f t="shared" si="17"/>
        <v>142704</v>
      </c>
      <c r="H110" s="8">
        <f t="shared" si="11"/>
        <v>14270.4</v>
      </c>
      <c r="I110" s="8">
        <f t="shared" si="12"/>
        <v>42811.2</v>
      </c>
      <c r="J110" s="8">
        <f t="shared" si="13"/>
        <v>42811.2</v>
      </c>
      <c r="K110" s="27">
        <f t="shared" si="14"/>
        <v>42811.2</v>
      </c>
      <c r="L110" s="26">
        <v>80</v>
      </c>
      <c r="M110" s="26">
        <f t="shared" si="15"/>
        <v>118920</v>
      </c>
      <c r="N110" s="26">
        <f t="shared" si="16"/>
        <v>118920</v>
      </c>
    </row>
    <row r="111" spans="1:14" ht="15.75">
      <c r="A111" s="1">
        <v>97</v>
      </c>
      <c r="B111" s="66" t="s">
        <v>106</v>
      </c>
      <c r="C111" s="5" t="s">
        <v>107</v>
      </c>
      <c r="D111" s="1">
        <v>42</v>
      </c>
      <c r="E111" s="17">
        <v>934</v>
      </c>
      <c r="F111" s="20">
        <f t="shared" si="10"/>
        <v>9340</v>
      </c>
      <c r="G111" s="14">
        <f t="shared" si="17"/>
        <v>5604</v>
      </c>
      <c r="H111" s="8">
        <f t="shared" si="11"/>
        <v>560.4</v>
      </c>
      <c r="I111" s="8">
        <f t="shared" si="12"/>
        <v>1681.2</v>
      </c>
      <c r="J111" s="8">
        <f t="shared" si="13"/>
        <v>1681.2</v>
      </c>
      <c r="K111" s="27">
        <f t="shared" si="14"/>
        <v>1681.2</v>
      </c>
      <c r="L111" s="26">
        <v>10</v>
      </c>
      <c r="M111" s="26">
        <f t="shared" si="15"/>
        <v>4670</v>
      </c>
      <c r="N111" s="26">
        <f t="shared" si="16"/>
        <v>4670</v>
      </c>
    </row>
    <row r="112" spans="1:14" ht="15.75">
      <c r="A112" s="1">
        <v>98</v>
      </c>
      <c r="B112" s="66"/>
      <c r="C112" s="5" t="s">
        <v>108</v>
      </c>
      <c r="D112" s="1">
        <v>32</v>
      </c>
      <c r="E112" s="17">
        <v>980</v>
      </c>
      <c r="F112" s="20">
        <f t="shared" si="10"/>
        <v>9800</v>
      </c>
      <c r="G112" s="14">
        <f t="shared" si="17"/>
        <v>5880</v>
      </c>
      <c r="H112" s="8">
        <f t="shared" si="11"/>
        <v>588</v>
      </c>
      <c r="I112" s="8">
        <f t="shared" si="12"/>
        <v>1764</v>
      </c>
      <c r="J112" s="8">
        <f t="shared" si="13"/>
        <v>1764</v>
      </c>
      <c r="K112" s="27">
        <f t="shared" si="14"/>
        <v>1764</v>
      </c>
      <c r="L112" s="26">
        <v>10</v>
      </c>
      <c r="M112" s="26">
        <f t="shared" si="15"/>
        <v>4900</v>
      </c>
      <c r="N112" s="26">
        <f t="shared" si="16"/>
        <v>4900</v>
      </c>
    </row>
    <row r="113" spans="1:14" ht="15.75">
      <c r="A113" s="1">
        <v>99</v>
      </c>
      <c r="B113" s="66"/>
      <c r="C113" s="5" t="s">
        <v>109</v>
      </c>
      <c r="D113" s="1">
        <v>41</v>
      </c>
      <c r="E113" s="19">
        <v>985</v>
      </c>
      <c r="F113" s="20">
        <f t="shared" si="10"/>
        <v>9850</v>
      </c>
      <c r="G113" s="14">
        <f t="shared" si="17"/>
        <v>5910</v>
      </c>
      <c r="H113" s="8">
        <f t="shared" si="11"/>
        <v>591</v>
      </c>
      <c r="I113" s="8">
        <f t="shared" si="12"/>
        <v>1773</v>
      </c>
      <c r="J113" s="8">
        <f t="shared" si="13"/>
        <v>1773</v>
      </c>
      <c r="K113" s="27">
        <f t="shared" si="14"/>
        <v>1773</v>
      </c>
      <c r="L113" s="26">
        <v>10</v>
      </c>
      <c r="M113" s="26">
        <f t="shared" si="15"/>
        <v>4925</v>
      </c>
      <c r="N113" s="26">
        <f t="shared" si="16"/>
        <v>4925</v>
      </c>
    </row>
    <row r="114" spans="1:14" ht="15.75">
      <c r="A114" s="1">
        <v>100</v>
      </c>
      <c r="B114" s="66"/>
      <c r="C114" s="5" t="s">
        <v>110</v>
      </c>
      <c r="D114" s="1">
        <v>80</v>
      </c>
      <c r="E114" s="19">
        <v>3842</v>
      </c>
      <c r="F114" s="20">
        <f t="shared" si="10"/>
        <v>38420</v>
      </c>
      <c r="G114" s="14">
        <f t="shared" si="17"/>
        <v>23052</v>
      </c>
      <c r="H114" s="8">
        <f t="shared" si="11"/>
        <v>2305.2000000000003</v>
      </c>
      <c r="I114" s="8">
        <f t="shared" si="12"/>
        <v>6915.6</v>
      </c>
      <c r="J114" s="8">
        <f t="shared" si="13"/>
        <v>6915.6</v>
      </c>
      <c r="K114" s="27">
        <f t="shared" si="14"/>
        <v>6915.6</v>
      </c>
      <c r="L114" s="26">
        <v>10</v>
      </c>
      <c r="M114" s="26">
        <f t="shared" si="15"/>
        <v>19210</v>
      </c>
      <c r="N114" s="26">
        <f t="shared" si="16"/>
        <v>19210</v>
      </c>
    </row>
    <row r="115" spans="1:14" ht="15.75">
      <c r="A115" s="1">
        <v>101</v>
      </c>
      <c r="B115" s="66"/>
      <c r="C115" s="5" t="s">
        <v>111</v>
      </c>
      <c r="D115" s="1">
        <v>14</v>
      </c>
      <c r="E115" s="17">
        <v>296</v>
      </c>
      <c r="F115" s="20">
        <f t="shared" si="10"/>
        <v>2960</v>
      </c>
      <c r="G115" s="14">
        <f t="shared" si="17"/>
        <v>1776</v>
      </c>
      <c r="H115" s="8">
        <f t="shared" si="11"/>
        <v>177.60000000000002</v>
      </c>
      <c r="I115" s="8">
        <f t="shared" si="12"/>
        <v>532.8000000000001</v>
      </c>
      <c r="J115" s="8">
        <f t="shared" si="13"/>
        <v>532.8000000000001</v>
      </c>
      <c r="K115" s="27">
        <f t="shared" si="14"/>
        <v>532.8000000000001</v>
      </c>
      <c r="L115" s="26">
        <v>10</v>
      </c>
      <c r="M115" s="26">
        <f t="shared" si="15"/>
        <v>1480</v>
      </c>
      <c r="N115" s="26">
        <f t="shared" si="16"/>
        <v>1480</v>
      </c>
    </row>
    <row r="116" spans="1:14" ht="15.75">
      <c r="A116" s="6"/>
      <c r="B116" s="7" t="s">
        <v>0</v>
      </c>
      <c r="C116" s="9"/>
      <c r="D116" s="6">
        <f>SUM(D111:D115)</f>
        <v>209</v>
      </c>
      <c r="E116" s="10">
        <v>7037</v>
      </c>
      <c r="F116" s="20">
        <f t="shared" si="10"/>
        <v>70370</v>
      </c>
      <c r="G116" s="14">
        <v>42222</v>
      </c>
      <c r="H116" s="8">
        <f t="shared" si="11"/>
        <v>4222.200000000001</v>
      </c>
      <c r="I116" s="8">
        <f t="shared" si="12"/>
        <v>12666.6</v>
      </c>
      <c r="J116" s="8">
        <f t="shared" si="13"/>
        <v>12666.6</v>
      </c>
      <c r="K116" s="27">
        <f t="shared" si="14"/>
        <v>12666.6</v>
      </c>
      <c r="L116" s="26">
        <v>50</v>
      </c>
      <c r="M116" s="26">
        <f t="shared" si="15"/>
        <v>35185</v>
      </c>
      <c r="N116" s="26">
        <f t="shared" si="16"/>
        <v>35185</v>
      </c>
    </row>
    <row r="117" spans="1:14" ht="15.75">
      <c r="A117" s="1">
        <v>102</v>
      </c>
      <c r="B117" s="66" t="s">
        <v>112</v>
      </c>
      <c r="C117" s="5" t="s">
        <v>113</v>
      </c>
      <c r="D117" s="1">
        <v>61</v>
      </c>
      <c r="E117" s="17">
        <v>2863</v>
      </c>
      <c r="F117" s="20">
        <f t="shared" si="10"/>
        <v>28630</v>
      </c>
      <c r="G117" s="14">
        <f aca="true" t="shared" si="18" ref="G117:G127">SUM(F117*60/100)</f>
        <v>17178</v>
      </c>
      <c r="H117" s="8">
        <f t="shared" si="11"/>
        <v>1717.8</v>
      </c>
      <c r="I117" s="8">
        <f t="shared" si="12"/>
        <v>5153.4</v>
      </c>
      <c r="J117" s="8">
        <f t="shared" si="13"/>
        <v>5153.4</v>
      </c>
      <c r="K117" s="27">
        <f t="shared" si="14"/>
        <v>5153.4</v>
      </c>
      <c r="L117" s="26">
        <v>10</v>
      </c>
      <c r="M117" s="26">
        <f t="shared" si="15"/>
        <v>14315</v>
      </c>
      <c r="N117" s="26">
        <f t="shared" si="16"/>
        <v>14315</v>
      </c>
    </row>
    <row r="118" spans="1:14" ht="15.75">
      <c r="A118" s="1">
        <v>103</v>
      </c>
      <c r="B118" s="66"/>
      <c r="C118" s="5" t="s">
        <v>114</v>
      </c>
      <c r="D118" s="1">
        <v>24</v>
      </c>
      <c r="E118" s="17">
        <v>641</v>
      </c>
      <c r="F118" s="20">
        <f t="shared" si="10"/>
        <v>6410</v>
      </c>
      <c r="G118" s="14">
        <f t="shared" si="18"/>
        <v>3846</v>
      </c>
      <c r="H118" s="8">
        <f t="shared" si="11"/>
        <v>384.6</v>
      </c>
      <c r="I118" s="8">
        <f t="shared" si="12"/>
        <v>1153.8</v>
      </c>
      <c r="J118" s="8">
        <f t="shared" si="13"/>
        <v>1153.8</v>
      </c>
      <c r="K118" s="27">
        <f t="shared" si="14"/>
        <v>1153.8</v>
      </c>
      <c r="L118" s="26">
        <v>10</v>
      </c>
      <c r="M118" s="26">
        <f t="shared" si="15"/>
        <v>3205</v>
      </c>
      <c r="N118" s="26">
        <f t="shared" si="16"/>
        <v>3205</v>
      </c>
    </row>
    <row r="119" spans="1:14" ht="15.75">
      <c r="A119" s="1">
        <v>104</v>
      </c>
      <c r="B119" s="66"/>
      <c r="C119" s="5" t="s">
        <v>115</v>
      </c>
      <c r="D119" s="1">
        <v>48</v>
      </c>
      <c r="E119" s="17">
        <v>679</v>
      </c>
      <c r="F119" s="20">
        <f t="shared" si="10"/>
        <v>6790</v>
      </c>
      <c r="G119" s="14">
        <f t="shared" si="18"/>
        <v>4074</v>
      </c>
      <c r="H119" s="8">
        <f t="shared" si="11"/>
        <v>407.40000000000003</v>
      </c>
      <c r="I119" s="8">
        <f t="shared" si="12"/>
        <v>1222.2</v>
      </c>
      <c r="J119" s="8">
        <f t="shared" si="13"/>
        <v>1222.2</v>
      </c>
      <c r="K119" s="27">
        <f t="shared" si="14"/>
        <v>1222.2</v>
      </c>
      <c r="L119" s="26">
        <v>10</v>
      </c>
      <c r="M119" s="26">
        <f t="shared" si="15"/>
        <v>3395</v>
      </c>
      <c r="N119" s="26">
        <f t="shared" si="16"/>
        <v>3395</v>
      </c>
    </row>
    <row r="120" spans="1:14" ht="15.75">
      <c r="A120" s="1">
        <v>105</v>
      </c>
      <c r="B120" s="66"/>
      <c r="C120" s="5" t="s">
        <v>116</v>
      </c>
      <c r="D120" s="1">
        <v>20</v>
      </c>
      <c r="E120" s="17">
        <v>670</v>
      </c>
      <c r="F120" s="20">
        <f t="shared" si="10"/>
        <v>6700</v>
      </c>
      <c r="G120" s="14">
        <f t="shared" si="18"/>
        <v>4020</v>
      </c>
      <c r="H120" s="8">
        <f t="shared" si="11"/>
        <v>402</v>
      </c>
      <c r="I120" s="8">
        <f t="shared" si="12"/>
        <v>1206</v>
      </c>
      <c r="J120" s="8">
        <f t="shared" si="13"/>
        <v>1206</v>
      </c>
      <c r="K120" s="27">
        <f t="shared" si="14"/>
        <v>1206</v>
      </c>
      <c r="L120" s="26">
        <v>10</v>
      </c>
      <c r="M120" s="26">
        <f t="shared" si="15"/>
        <v>3350</v>
      </c>
      <c r="N120" s="26">
        <f t="shared" si="16"/>
        <v>3350</v>
      </c>
    </row>
    <row r="121" spans="1:14" ht="15.75">
      <c r="A121" s="1">
        <v>106</v>
      </c>
      <c r="B121" s="66"/>
      <c r="C121" s="5" t="s">
        <v>117</v>
      </c>
      <c r="D121" s="1">
        <v>33</v>
      </c>
      <c r="E121" s="17">
        <v>1009</v>
      </c>
      <c r="F121" s="20">
        <f t="shared" si="10"/>
        <v>10090</v>
      </c>
      <c r="G121" s="14">
        <f t="shared" si="18"/>
        <v>6054</v>
      </c>
      <c r="H121" s="8">
        <f t="shared" si="11"/>
        <v>605.4</v>
      </c>
      <c r="I121" s="8">
        <f t="shared" si="12"/>
        <v>1816.2</v>
      </c>
      <c r="J121" s="8">
        <f t="shared" si="13"/>
        <v>1816.2</v>
      </c>
      <c r="K121" s="27">
        <f t="shared" si="14"/>
        <v>1816.2</v>
      </c>
      <c r="L121" s="26">
        <v>10</v>
      </c>
      <c r="M121" s="26">
        <f t="shared" si="15"/>
        <v>5045</v>
      </c>
      <c r="N121" s="26">
        <f t="shared" si="16"/>
        <v>5045</v>
      </c>
    </row>
    <row r="122" spans="1:14" ht="15.75">
      <c r="A122" s="1">
        <v>107</v>
      </c>
      <c r="B122" s="66"/>
      <c r="C122" s="5" t="s">
        <v>118</v>
      </c>
      <c r="D122" s="1">
        <v>38</v>
      </c>
      <c r="E122" s="17">
        <v>1526</v>
      </c>
      <c r="F122" s="20">
        <f t="shared" si="10"/>
        <v>15260</v>
      </c>
      <c r="G122" s="14">
        <f t="shared" si="18"/>
        <v>9156</v>
      </c>
      <c r="H122" s="8">
        <f t="shared" si="11"/>
        <v>915.6</v>
      </c>
      <c r="I122" s="8">
        <f t="shared" si="12"/>
        <v>2746.8</v>
      </c>
      <c r="J122" s="8">
        <f t="shared" si="13"/>
        <v>2746.8</v>
      </c>
      <c r="K122" s="27">
        <f t="shared" si="14"/>
        <v>2746.8</v>
      </c>
      <c r="L122" s="26">
        <v>10</v>
      </c>
      <c r="M122" s="26">
        <f t="shared" si="15"/>
        <v>7630</v>
      </c>
      <c r="N122" s="26">
        <f t="shared" si="16"/>
        <v>7630</v>
      </c>
    </row>
    <row r="123" spans="1:14" ht="15.75">
      <c r="A123" s="1">
        <v>108</v>
      </c>
      <c r="B123" s="66"/>
      <c r="C123" s="5" t="s">
        <v>119</v>
      </c>
      <c r="D123" s="1">
        <v>31</v>
      </c>
      <c r="E123" s="17">
        <v>947</v>
      </c>
      <c r="F123" s="20">
        <f t="shared" si="10"/>
        <v>9470</v>
      </c>
      <c r="G123" s="14">
        <f t="shared" si="18"/>
        <v>5682</v>
      </c>
      <c r="H123" s="8">
        <f t="shared" si="11"/>
        <v>568.2</v>
      </c>
      <c r="I123" s="8">
        <f t="shared" si="12"/>
        <v>1704.6</v>
      </c>
      <c r="J123" s="8">
        <f t="shared" si="13"/>
        <v>1704.6</v>
      </c>
      <c r="K123" s="27">
        <f t="shared" si="14"/>
        <v>1704.6</v>
      </c>
      <c r="L123" s="26">
        <v>10</v>
      </c>
      <c r="M123" s="26">
        <f t="shared" si="15"/>
        <v>4735</v>
      </c>
      <c r="N123" s="26">
        <f t="shared" si="16"/>
        <v>4735</v>
      </c>
    </row>
    <row r="124" spans="1:14" ht="15.75">
      <c r="A124" s="1">
        <v>109</v>
      </c>
      <c r="B124" s="66"/>
      <c r="C124" s="5" t="s">
        <v>120</v>
      </c>
      <c r="D124" s="1">
        <v>54</v>
      </c>
      <c r="E124" s="3">
        <v>1795</v>
      </c>
      <c r="F124" s="20">
        <f t="shared" si="10"/>
        <v>17950</v>
      </c>
      <c r="G124" s="14">
        <f t="shared" si="18"/>
        <v>10770</v>
      </c>
      <c r="H124" s="8">
        <f t="shared" si="11"/>
        <v>1077</v>
      </c>
      <c r="I124" s="8">
        <f t="shared" si="12"/>
        <v>3231</v>
      </c>
      <c r="J124" s="8">
        <f t="shared" si="13"/>
        <v>3231</v>
      </c>
      <c r="K124" s="27">
        <f t="shared" si="14"/>
        <v>3231</v>
      </c>
      <c r="L124" s="26">
        <v>10</v>
      </c>
      <c r="M124" s="26">
        <f t="shared" si="15"/>
        <v>8975</v>
      </c>
      <c r="N124" s="26">
        <f t="shared" si="16"/>
        <v>8975</v>
      </c>
    </row>
    <row r="125" spans="1:14" ht="22.5" customHeight="1">
      <c r="A125" s="1">
        <v>110</v>
      </c>
      <c r="B125" s="66"/>
      <c r="C125" s="5" t="s">
        <v>121</v>
      </c>
      <c r="D125" s="1">
        <v>20</v>
      </c>
      <c r="E125" s="17">
        <v>761</v>
      </c>
      <c r="F125" s="20">
        <f t="shared" si="10"/>
        <v>7610</v>
      </c>
      <c r="G125" s="14">
        <f t="shared" si="18"/>
        <v>4566</v>
      </c>
      <c r="H125" s="8">
        <f t="shared" si="11"/>
        <v>456.59999999999997</v>
      </c>
      <c r="I125" s="8">
        <f t="shared" si="12"/>
        <v>1369.8</v>
      </c>
      <c r="J125" s="8">
        <f t="shared" si="13"/>
        <v>1369.8</v>
      </c>
      <c r="K125" s="27">
        <f t="shared" si="14"/>
        <v>1369.8</v>
      </c>
      <c r="L125" s="26">
        <v>10</v>
      </c>
      <c r="M125" s="26">
        <f t="shared" si="15"/>
        <v>3805</v>
      </c>
      <c r="N125" s="26">
        <f t="shared" si="16"/>
        <v>3805</v>
      </c>
    </row>
    <row r="126" spans="1:14" ht="15.75">
      <c r="A126" s="6"/>
      <c r="B126" s="7" t="s">
        <v>0</v>
      </c>
      <c r="C126" s="11"/>
      <c r="D126" s="6">
        <f>SUM(D117:D125)</f>
        <v>329</v>
      </c>
      <c r="E126" s="10">
        <v>10891</v>
      </c>
      <c r="F126" s="20">
        <f t="shared" si="10"/>
        <v>108910</v>
      </c>
      <c r="G126" s="14">
        <f t="shared" si="18"/>
        <v>65346</v>
      </c>
      <c r="H126" s="8">
        <f t="shared" si="11"/>
        <v>6534.6</v>
      </c>
      <c r="I126" s="8">
        <f t="shared" si="12"/>
        <v>19603.800000000003</v>
      </c>
      <c r="J126" s="8">
        <f t="shared" si="13"/>
        <v>19603.800000000003</v>
      </c>
      <c r="K126" s="27">
        <f t="shared" si="14"/>
        <v>19603.800000000003</v>
      </c>
      <c r="L126" s="26">
        <v>90</v>
      </c>
      <c r="M126" s="26">
        <f t="shared" si="15"/>
        <v>54455</v>
      </c>
      <c r="N126" s="26">
        <f t="shared" si="16"/>
        <v>54455</v>
      </c>
    </row>
    <row r="127" spans="1:14" ht="15.75">
      <c r="A127" s="1"/>
      <c r="B127" s="7" t="s">
        <v>128</v>
      </c>
      <c r="C127" s="4"/>
      <c r="D127" s="8">
        <f>D16+D25+D35+D48+D62+D72+D82+D90+D99+D106+D110+D116+D126+D63+D107</f>
        <v>5409</v>
      </c>
      <c r="E127" s="8">
        <f>SUM(E126+E116+E110+E106+E99+E90+E82+E72+E62+E48+E35+E25+E16)</f>
        <v>185479</v>
      </c>
      <c r="F127" s="20">
        <f t="shared" si="10"/>
        <v>1854790</v>
      </c>
      <c r="G127" s="14">
        <f t="shared" si="18"/>
        <v>1112874</v>
      </c>
      <c r="H127" s="28">
        <f t="shared" si="11"/>
        <v>111287.4</v>
      </c>
      <c r="I127" s="28">
        <f t="shared" si="12"/>
        <v>333862.2</v>
      </c>
      <c r="J127" s="28">
        <f t="shared" si="13"/>
        <v>333862.2</v>
      </c>
      <c r="K127" s="31">
        <f t="shared" si="14"/>
        <v>333862.2</v>
      </c>
      <c r="L127" s="26">
        <v>1100</v>
      </c>
      <c r="M127" s="26">
        <f t="shared" si="15"/>
        <v>927395</v>
      </c>
      <c r="N127" s="26">
        <f t="shared" si="16"/>
        <v>927395</v>
      </c>
    </row>
    <row r="129" spans="3:6" ht="12.75">
      <c r="C129" s="55"/>
      <c r="D129" s="55"/>
      <c r="E129" s="55"/>
      <c r="F129" s="55"/>
    </row>
    <row r="130" spans="3:6" ht="12.75">
      <c r="C130" s="55"/>
      <c r="D130" s="55"/>
      <c r="E130" s="55"/>
      <c r="F130" s="55"/>
    </row>
    <row r="131" spans="3:6" ht="12.75">
      <c r="C131" s="55"/>
      <c r="D131" s="55"/>
      <c r="E131" s="55"/>
      <c r="F131" s="55"/>
    </row>
    <row r="132" spans="3:6" ht="12.75">
      <c r="C132" s="55"/>
      <c r="D132" s="55"/>
      <c r="E132" s="55"/>
      <c r="F132" s="55"/>
    </row>
    <row r="133" spans="3:6" ht="12.75">
      <c r="C133" s="55"/>
      <c r="D133" s="55"/>
      <c r="E133" s="55"/>
      <c r="F133" s="55"/>
    </row>
    <row r="134" spans="3:6" ht="12.75">
      <c r="C134" s="55"/>
      <c r="D134" s="55"/>
      <c r="E134" s="55"/>
      <c r="F134" s="55"/>
    </row>
    <row r="135" spans="3:6" ht="12.75">
      <c r="C135" s="55"/>
      <c r="D135" s="55"/>
      <c r="E135" s="55"/>
      <c r="F135" s="55"/>
    </row>
    <row r="136" spans="3:6" ht="12.75">
      <c r="C136" s="55"/>
      <c r="D136" s="55"/>
      <c r="E136" s="55"/>
      <c r="F136" s="55"/>
    </row>
    <row r="137" spans="3:6" ht="12.75">
      <c r="C137" s="55"/>
      <c r="D137" s="55"/>
      <c r="E137" s="55"/>
      <c r="F137" s="55"/>
    </row>
    <row r="138" spans="3:6" ht="12.75">
      <c r="C138" s="55"/>
      <c r="D138" s="55"/>
      <c r="E138" s="55"/>
      <c r="F138" s="55"/>
    </row>
    <row r="139" spans="3:6" ht="12.75">
      <c r="C139" s="55"/>
      <c r="D139" s="55"/>
      <c r="E139" s="55"/>
      <c r="F139" s="55"/>
    </row>
    <row r="140" spans="3:6" ht="12.75">
      <c r="C140" s="55"/>
      <c r="D140" s="55"/>
      <c r="E140" s="55"/>
      <c r="F140" s="55"/>
    </row>
    <row r="141" spans="3:6" ht="12.75">
      <c r="C141" s="55"/>
      <c r="D141" s="55"/>
      <c r="E141" s="55"/>
      <c r="F141" s="55"/>
    </row>
    <row r="142" spans="3:6" ht="12.75">
      <c r="C142" s="55"/>
      <c r="D142" s="55"/>
      <c r="E142" s="55"/>
      <c r="F142" s="55"/>
    </row>
    <row r="143" spans="3:6" ht="12.75">
      <c r="C143" s="55"/>
      <c r="D143" s="55"/>
      <c r="E143" s="55"/>
      <c r="F143" s="55"/>
    </row>
    <row r="144" spans="4:6" ht="12.75">
      <c r="D144" s="55"/>
      <c r="E144" s="55"/>
      <c r="F144" s="55"/>
    </row>
    <row r="145" spans="4:6" ht="12.75">
      <c r="D145" s="55"/>
      <c r="E145" s="55"/>
      <c r="F145" s="55"/>
    </row>
    <row r="146" spans="4:6" ht="12.75">
      <c r="D146" s="55"/>
      <c r="E146" s="55"/>
      <c r="F146" s="55"/>
    </row>
    <row r="147" spans="4:6" ht="12.75">
      <c r="D147" s="55"/>
      <c r="E147" s="55"/>
      <c r="F147" s="55"/>
    </row>
    <row r="148" spans="4:6" ht="12.75">
      <c r="D148" s="55"/>
      <c r="E148" s="55"/>
      <c r="F148" s="55"/>
    </row>
    <row r="149" spans="4:6" ht="12.75">
      <c r="D149" s="55"/>
      <c r="E149" s="55"/>
      <c r="F149" s="55"/>
    </row>
    <row r="150" spans="4:6" ht="12.75">
      <c r="D150" s="55"/>
      <c r="E150" s="55"/>
      <c r="F150" s="55"/>
    </row>
    <row r="151" spans="4:6" ht="12.75">
      <c r="D151" s="55"/>
      <c r="E151" s="55"/>
      <c r="F151" s="55"/>
    </row>
    <row r="152" spans="4:6" ht="12.75">
      <c r="D152" s="55"/>
      <c r="E152" s="55"/>
      <c r="F152" s="55"/>
    </row>
    <row r="153" spans="4:6" ht="12.75">
      <c r="D153" s="55"/>
      <c r="E153" s="55"/>
      <c r="F153" s="55"/>
    </row>
    <row r="154" spans="4:6" ht="12.75">
      <c r="D154" s="55"/>
      <c r="E154" s="55"/>
      <c r="F154" s="55"/>
    </row>
    <row r="155" spans="4:6" ht="12.75">
      <c r="D155" s="55"/>
      <c r="E155" s="55"/>
      <c r="F155" s="55"/>
    </row>
    <row r="156" spans="4:6" ht="12.75">
      <c r="D156" s="55"/>
      <c r="E156" s="55"/>
      <c r="F156" s="55"/>
    </row>
    <row r="157" spans="4:6" ht="12.75">
      <c r="D157" s="55"/>
      <c r="E157" s="55"/>
      <c r="F157" s="55"/>
    </row>
    <row r="158" spans="4:6" ht="12.75">
      <c r="D158" s="55"/>
      <c r="E158" s="55"/>
      <c r="F158" s="55"/>
    </row>
    <row r="159" spans="4:6" ht="12.75">
      <c r="D159" s="55"/>
      <c r="E159" s="55"/>
      <c r="F159" s="55"/>
    </row>
    <row r="160" spans="4:6" ht="12.75">
      <c r="D160" s="55"/>
      <c r="E160" s="55"/>
      <c r="F160" s="55"/>
    </row>
    <row r="161" spans="4:6" ht="12.75">
      <c r="D161" s="55"/>
      <c r="E161" s="55"/>
      <c r="F161" s="55"/>
    </row>
    <row r="162" spans="4:6" ht="12.75">
      <c r="D162" s="55"/>
      <c r="E162" s="55"/>
      <c r="F162" s="55"/>
    </row>
    <row r="163" spans="4:6" ht="12.75">
      <c r="D163" s="55"/>
      <c r="E163" s="55"/>
      <c r="F163" s="55"/>
    </row>
    <row r="164" spans="4:6" ht="12.75">
      <c r="D164" s="55"/>
      <c r="E164" s="55"/>
      <c r="F164" s="55"/>
    </row>
    <row r="165" spans="4:6" ht="12.75">
      <c r="D165" s="55"/>
      <c r="E165" s="55"/>
      <c r="F165" s="55"/>
    </row>
  </sheetData>
  <sheetProtection/>
  <mergeCells count="16">
    <mergeCell ref="L1:N2"/>
    <mergeCell ref="B91:B98"/>
    <mergeCell ref="B100:B105"/>
    <mergeCell ref="B4:B15"/>
    <mergeCell ref="B17:B24"/>
    <mergeCell ref="B26:B34"/>
    <mergeCell ref="B36:B47"/>
    <mergeCell ref="B107:B109"/>
    <mergeCell ref="B111:B115"/>
    <mergeCell ref="B117:B125"/>
    <mergeCell ref="A1:K1"/>
    <mergeCell ref="A2:K2"/>
    <mergeCell ref="B49:B61"/>
    <mergeCell ref="B63:B71"/>
    <mergeCell ref="B73:B81"/>
    <mergeCell ref="B83:B89"/>
  </mergeCells>
  <hyperlinks>
    <hyperlink ref="C4" r:id="rId1" display="javascript:getSlumReport('0186','1','3')"/>
    <hyperlink ref="C5" r:id="rId2" display="javascript:getSlumReport('1280','1','3')"/>
    <hyperlink ref="C6" r:id="rId3" display="javascript:getSlumReport('1671','1','3')"/>
    <hyperlink ref="C7" r:id="rId4" display="javascript:getSlumReport('1776','1','3')"/>
    <hyperlink ref="C8" r:id="rId5" display="javascript:getSlumReport('2071','1','3')"/>
    <hyperlink ref="C9" r:id="rId6" display="javascript:getSlumReport('4068','1','3')"/>
    <hyperlink ref="C10" r:id="rId7" display="javascript:getSlumReport('4626','1','3')"/>
    <hyperlink ref="C11" r:id="rId8" display="javascript:getSlumReport('5840','1','3')"/>
    <hyperlink ref="C12" r:id="rId9" display="javascript:getSlumReport('5841','1','3')"/>
    <hyperlink ref="C13" r:id="rId10" display="javascript:getSlumReport('5842','1','3')"/>
    <hyperlink ref="C14" r:id="rId11" display="javascript:getSlumReport('5865','1','3')"/>
    <hyperlink ref="C15" r:id="rId12" display="javascript:getSlumReport('5872','1','3')"/>
    <hyperlink ref="C16" r:id="rId13" display="javascript:getSlumReport('5872','1','3')"/>
    <hyperlink ref="C17" r:id="rId14" display="javascript:getSlumReport('1079','1','3')"/>
    <hyperlink ref="C18" r:id="rId15" display="javascript:getSlumReport('2789','1','3')"/>
    <hyperlink ref="C19" r:id="rId16" display="javascript:getSlumReport('3239','1','3')"/>
    <hyperlink ref="C20" r:id="rId17" display="javascript:getSlumReport('3877','1','3')"/>
    <hyperlink ref="C21" r:id="rId18" display="javascript:getSlumReport('3898','1','3')"/>
    <hyperlink ref="C22" r:id="rId19" display="javascript:getSlumReport('4556','1','3')"/>
    <hyperlink ref="C23" r:id="rId20" display="javascript:getSlumReport('4817','1','3')"/>
    <hyperlink ref="C24" r:id="rId21" display="javascript:getSlumReport('5772','1','3')"/>
    <hyperlink ref="C25" r:id="rId22" display="javascript:getSlumReport('5772','1','3')"/>
    <hyperlink ref="C26" r:id="rId23" display="javascript:getSlumReport('1112','1','3')"/>
    <hyperlink ref="C27" r:id="rId24" display="javascript:getSlumReport('1935','1','3')"/>
    <hyperlink ref="C28" r:id="rId25" display="javascript:getSlumReport('3851','1','3')"/>
    <hyperlink ref="C29" r:id="rId26" display="javascript:getSlumReport('4067','1','3')"/>
    <hyperlink ref="C30" r:id="rId27" display="javascript:getSlumReport('5774','1','3')"/>
    <hyperlink ref="C31" r:id="rId28" display="javascript:getSlumReport('5775','1','3')"/>
    <hyperlink ref="C32" r:id="rId29" display="javascript:getSlumReport('5778','1','3')"/>
    <hyperlink ref="C33" r:id="rId30" display="javascript:getSlumReport('5812','1','3')"/>
    <hyperlink ref="C34" r:id="rId31" display="javascript:getSlumReport('5895','1','3')"/>
    <hyperlink ref="C35" r:id="rId32" display="javascript:getSlumReport('5895','1','3')"/>
    <hyperlink ref="C36" r:id="rId33" display="javascript:getSlumReport('0120','1','3')"/>
    <hyperlink ref="C37" r:id="rId34" display="javascript:getSlumReport('2092','1','3')"/>
    <hyperlink ref="C38" r:id="rId35" display="javascript:getSlumReport('2925','1','3')"/>
    <hyperlink ref="C39" r:id="rId36" display="javascript:getSlumReport('3719','1','3')"/>
    <hyperlink ref="C40" r:id="rId37" display="javascript:getSlumReport('3807','1','3')"/>
    <hyperlink ref="C41" r:id="rId38" display="javascript:getSlumReport('3947','1','3')"/>
    <hyperlink ref="C42" r:id="rId39" display="javascript:getSlumReport('3982','1','3')"/>
    <hyperlink ref="C43" r:id="rId40" display="javascript:getSlumReport('4196','1','3')"/>
    <hyperlink ref="C44" r:id="rId41" display="javascript:getSlumReport('4859','1','3')"/>
    <hyperlink ref="C45" r:id="rId42" display="javascript:getSlumReport('5843','1','3')"/>
    <hyperlink ref="C46" r:id="rId43" display="javascript:getSlumReport('5844','1','3')"/>
    <hyperlink ref="C47" r:id="rId44" display="javascript:getSlumReport('5861','1','3')"/>
    <hyperlink ref="C48" r:id="rId45" display="javascript:getSlumReport('5905','1','3')"/>
    <hyperlink ref="C49" r:id="rId46" display="javascript:getSlumReport('0495','1','3')"/>
    <hyperlink ref="C50" r:id="rId47" display="javascript:getSlumReport('1042','1','3')"/>
    <hyperlink ref="C51" r:id="rId48" display="javascript:getSlumReport('1672','1','3')"/>
    <hyperlink ref="C52" r:id="rId49" display="javascript:getSlumReport('2784','1','3')"/>
    <hyperlink ref="C53" r:id="rId50" display="javascript:getSlumReport('2943','1','3')"/>
    <hyperlink ref="C54" r:id="rId51" display="javascript:getSlumReport('3320','1','3')"/>
    <hyperlink ref="C55" r:id="rId52" display="javascript:getSlumReport('3827','1','3')"/>
    <hyperlink ref="C56" r:id="rId53" display="javascript:getSlumReport('4087','1','3')"/>
    <hyperlink ref="C57" r:id="rId54" display="javascript:getSlumReport('4292','1','3')"/>
    <hyperlink ref="C58" r:id="rId55" display="javascript:getSlumReport('4687','1','3')"/>
    <hyperlink ref="C59" r:id="rId56" display="javascript:getSlumReport('5084','1','3')"/>
    <hyperlink ref="C60" r:id="rId57" display="javascript:getSlumReport('5773','1','3')"/>
    <hyperlink ref="C61" r:id="rId58" display="javascript:getSlumReport('5777','1','3')"/>
    <hyperlink ref="C62" r:id="rId59" display="javascript:getSlumReport('5777','1','3')"/>
    <hyperlink ref="C64" r:id="rId60" display="javascript:getSlumReport('1652','1','3')"/>
    <hyperlink ref="C65" r:id="rId61" display="javascript:getSlumReport('1880','1','3')"/>
    <hyperlink ref="C66" r:id="rId62" display="javascript:getSlumReport('2787','1','3')"/>
    <hyperlink ref="C67" r:id="rId63" display="javascript:getSlumReport('3468','1','3')"/>
    <hyperlink ref="C68" r:id="rId64" display="javascript:getSlumReport('3718','1','3')"/>
    <hyperlink ref="C69" r:id="rId65" display="javascript:getSlumReport('5807','1','3')"/>
    <hyperlink ref="C70" r:id="rId66" display="javascript:getSlumReport('5808','1','3')"/>
    <hyperlink ref="C71" r:id="rId67" display="javascript:getSlumReport('5862','1','3')"/>
    <hyperlink ref="C72" r:id="rId68" display="javascript:getSlumReport('5862','1','3')"/>
    <hyperlink ref="C73" r:id="rId69" display="javascript:getSlumReport('0030','1','3')"/>
    <hyperlink ref="C74" r:id="rId70" display="javascript:getSlumReport('2671','1','3')"/>
    <hyperlink ref="C75" r:id="rId71" display="javascript:getSlumReport('3303','1','3')"/>
    <hyperlink ref="C76" r:id="rId72" display="javascript:getSlumReport('5145','1','3')"/>
    <hyperlink ref="C77" r:id="rId73" display="javascript:getSlumReport('5172','1','3')"/>
    <hyperlink ref="C78" r:id="rId74" display="javascript:getSlumReport('5849','1','3')"/>
    <hyperlink ref="C79" r:id="rId75" display="javascript:getSlumReport('5863','1','3')"/>
    <hyperlink ref="C80" r:id="rId76" display="javascript:getSlumReport('5864','1','3')"/>
    <hyperlink ref="C81" r:id="rId77" display="javascript:getSlumReport('5869','1','3')"/>
    <hyperlink ref="C82" r:id="rId78" display="javascript:getSlumReport('5869','1','3')"/>
    <hyperlink ref="C83" r:id="rId79" display="javascript:getSlumReport('1654','1','3')"/>
    <hyperlink ref="C84" r:id="rId80" display="javascript:getSlumReport('2321','1','3')"/>
    <hyperlink ref="C85" r:id="rId81" display="javascript:getSlumReport('3403','1','3')"/>
    <hyperlink ref="C86" r:id="rId82" display="javascript:getSlumReport('5048','1','3')"/>
    <hyperlink ref="C87" r:id="rId83" display="javascript:getSlumReport('5810','1','3')"/>
    <hyperlink ref="C88" r:id="rId84" display="javascript:getSlumReport('5811','1','3')"/>
    <hyperlink ref="C89" r:id="rId85" display="javascript:getSlumReport('5904','1','3')"/>
    <hyperlink ref="C90" r:id="rId86" display="javascript:getSlumReport('5904','1','3')"/>
    <hyperlink ref="C91" r:id="rId87" display="javascript:getSlumReport('1063','1','3')"/>
    <hyperlink ref="C92" r:id="rId88" display="javascript:getSlumReport('2177','1','3')"/>
    <hyperlink ref="C93" r:id="rId89" display="javascript:getSlumReport('2997','1','3')"/>
    <hyperlink ref="C94" r:id="rId90" display="javascript:getSlumReport('3493','1','3')"/>
    <hyperlink ref="C95" r:id="rId91" display="javascript:getSlumReport('5803','1','3')"/>
    <hyperlink ref="C96" r:id="rId92" display="javascript:getSlumReport('5804','1','3')"/>
    <hyperlink ref="C97" r:id="rId93" display="javascript:getSlumReport('5856','1','3')"/>
    <hyperlink ref="C98" r:id="rId94" display="javascript:getSlumReport('5857','1','3')"/>
    <hyperlink ref="C99" r:id="rId95" display="javascript:getSlumReport('5857','1','3')"/>
    <hyperlink ref="C100" r:id="rId96" display="javascript:getSlumReport('0119','1','3')"/>
    <hyperlink ref="C101" r:id="rId97" display="javascript:getSlumReport('1823','1','3')"/>
    <hyperlink ref="C102" r:id="rId98" display="javascript:getSlumReport('3548','1','3')"/>
    <hyperlink ref="C103" r:id="rId99" display="javascript:getSlumReport('3951','1','3')"/>
    <hyperlink ref="C104" r:id="rId100" display="javascript:getSlumReport('4555','1','3')"/>
    <hyperlink ref="C105" r:id="rId101" display="javascript:getSlumReport('5907','1','3')"/>
    <hyperlink ref="C106" r:id="rId102" display="javascript:getSlumReport('5907','1','3')"/>
    <hyperlink ref="C108" r:id="rId103" display="javascript:getSlumReport('5809','1','3')"/>
    <hyperlink ref="C109" r:id="rId104" display="javascript:getSlumReport('5868','1','3')"/>
    <hyperlink ref="C110" r:id="rId105" display="javascript:getSlumReport('5868','1','3')"/>
    <hyperlink ref="C111" r:id="rId106" display="javascript:getSlumReport('0818','1','3')"/>
    <hyperlink ref="C112" r:id="rId107" display="javascript:getSlumReport('3666','1','3')"/>
    <hyperlink ref="C113" r:id="rId108" display="javascript:getSlumReport('4193','1','3')"/>
    <hyperlink ref="C114" r:id="rId109" display="javascript:getSlumReport('5099','1','3')"/>
    <hyperlink ref="C115" r:id="rId110" display="javascript:getSlumReport('5906','1','3')"/>
    <hyperlink ref="C116" r:id="rId111" display="javascript:getSlumReport('5906','1','3')"/>
    <hyperlink ref="C117" r:id="rId112" display="javascript:getSlumReport('1405','1','3')"/>
    <hyperlink ref="C118" r:id="rId113" display="javascript:getSlumReport('2602','1','3')"/>
    <hyperlink ref="C119" r:id="rId114" display="javascript:getSlumReport('3340','1','3')"/>
    <hyperlink ref="C120" r:id="rId115" display="javascript:getSlumReport('3424','1','3')"/>
    <hyperlink ref="C121" r:id="rId116" display="javascript:getSlumReport('3537','1','3')"/>
    <hyperlink ref="C122" r:id="rId117" display="javascript:getSlumReport('4625','1','3')"/>
    <hyperlink ref="C123" r:id="rId118" display="javascript:getSlumReport('4659','1','3')"/>
    <hyperlink ref="C124" r:id="rId119" display="javascript:getSlumReport('5781','1','3')"/>
    <hyperlink ref="C125" r:id="rId120" display="javascript:getSlumReport('5805','1','3')"/>
    <hyperlink ref="C126" r:id="rId121" display="javascript:getSlumReport('5805','1','3')"/>
  </hyperlinks>
  <printOptions/>
  <pageMargins left="0.7" right="0.7" top="0.75" bottom="0.75" header="0.3" footer="0.3"/>
  <pageSetup horizontalDpi="600" verticalDpi="600" orientation="landscape" paperSize="9" scale="80" r:id="rId12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L21" sqref="L21"/>
    </sheetView>
  </sheetViews>
  <sheetFormatPr defaultColWidth="9.140625" defaultRowHeight="20.25" customHeight="1"/>
  <cols>
    <col min="1" max="1" width="5.57421875" style="0" bestFit="1" customWidth="1"/>
    <col min="2" max="2" width="13.8515625" style="0" customWidth="1"/>
    <col min="3" max="3" width="6.28125" style="0" bestFit="1" customWidth="1"/>
    <col min="4" max="4" width="7.57421875" style="0" customWidth="1"/>
    <col min="5" max="5" width="10.421875" style="0" bestFit="1" customWidth="1"/>
    <col min="6" max="6" width="11.00390625" style="0" customWidth="1"/>
    <col min="7" max="7" width="8.57421875" style="0" customWidth="1"/>
    <col min="8" max="8" width="9.7109375" style="0" bestFit="1" customWidth="1"/>
    <col min="9" max="9" width="10.140625" style="0" bestFit="1" customWidth="1"/>
    <col min="10" max="10" width="10.421875" style="0" customWidth="1"/>
    <col min="11" max="11" width="7.57421875" style="0" customWidth="1"/>
    <col min="12" max="12" width="10.57421875" style="0" customWidth="1"/>
    <col min="13" max="13" width="8.8515625" style="0" customWidth="1"/>
    <col min="14" max="14" width="10.140625" style="0" bestFit="1" customWidth="1"/>
  </cols>
  <sheetData>
    <row r="1" spans="1:16" ht="20.25" customHeight="1">
      <c r="A1" s="78" t="s">
        <v>150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9"/>
    </row>
    <row r="2" spans="1:14" ht="78.75" customHeight="1">
      <c r="A2" s="40" t="s">
        <v>143</v>
      </c>
      <c r="B2" s="41" t="s">
        <v>144</v>
      </c>
      <c r="C2" s="7" t="s">
        <v>145</v>
      </c>
      <c r="D2" s="33" t="s">
        <v>123</v>
      </c>
      <c r="E2" s="33" t="s">
        <v>125</v>
      </c>
      <c r="F2" s="34" t="s">
        <v>124</v>
      </c>
      <c r="G2" s="33" t="s">
        <v>133</v>
      </c>
      <c r="H2" s="35" t="s">
        <v>134</v>
      </c>
      <c r="I2" s="35" t="s">
        <v>148</v>
      </c>
      <c r="J2" s="35" t="s">
        <v>137</v>
      </c>
      <c r="K2" s="35" t="s">
        <v>153</v>
      </c>
      <c r="L2" s="35" t="s">
        <v>135</v>
      </c>
      <c r="M2" s="35" t="s">
        <v>154</v>
      </c>
      <c r="N2" s="33" t="s">
        <v>132</v>
      </c>
    </row>
    <row r="3" spans="1:14" ht="20.25" customHeight="1">
      <c r="A3" s="38">
        <v>1</v>
      </c>
      <c r="B3" s="39" t="s">
        <v>146</v>
      </c>
      <c r="C3" s="59">
        <v>12</v>
      </c>
      <c r="D3" s="6">
        <v>386</v>
      </c>
      <c r="E3" s="10">
        <v>142358</v>
      </c>
      <c r="F3" s="6">
        <v>624145</v>
      </c>
      <c r="G3" s="6">
        <v>15004</v>
      </c>
      <c r="H3" s="60">
        <v>150040</v>
      </c>
      <c r="I3" s="47">
        <v>569.432</v>
      </c>
      <c r="J3" s="59">
        <v>801</v>
      </c>
      <c r="K3" s="59">
        <v>28</v>
      </c>
      <c r="L3" s="59">
        <v>90024</v>
      </c>
      <c r="M3" s="59">
        <v>1</v>
      </c>
      <c r="N3" s="59">
        <v>26766</v>
      </c>
    </row>
    <row r="4" spans="1:14" ht="20.25" customHeight="1">
      <c r="A4" s="38">
        <v>2</v>
      </c>
      <c r="B4" s="39" t="s">
        <v>14</v>
      </c>
      <c r="C4" s="59">
        <v>8</v>
      </c>
      <c r="D4" s="59">
        <v>396</v>
      </c>
      <c r="E4" s="59">
        <v>79847</v>
      </c>
      <c r="F4" s="59">
        <v>325054</v>
      </c>
      <c r="G4" s="59">
        <v>12270</v>
      </c>
      <c r="H4" s="59">
        <v>122700</v>
      </c>
      <c r="I4" s="59">
        <v>319</v>
      </c>
      <c r="J4" s="59">
        <v>535</v>
      </c>
      <c r="K4" s="59">
        <v>16</v>
      </c>
      <c r="L4" s="59">
        <v>73620</v>
      </c>
      <c r="M4" s="59">
        <v>1</v>
      </c>
      <c r="N4" s="59">
        <v>17790</v>
      </c>
    </row>
    <row r="5" spans="1:14" ht="32.25" customHeight="1">
      <c r="A5" s="36">
        <v>3</v>
      </c>
      <c r="B5" s="36" t="s">
        <v>33</v>
      </c>
      <c r="C5" s="61">
        <v>12</v>
      </c>
      <c r="D5" s="59">
        <v>486</v>
      </c>
      <c r="E5" s="59">
        <v>140327</v>
      </c>
      <c r="F5" s="59">
        <v>536471</v>
      </c>
      <c r="G5" s="59">
        <v>17886</v>
      </c>
      <c r="H5" s="59">
        <v>178860</v>
      </c>
      <c r="I5" s="59">
        <v>561</v>
      </c>
      <c r="J5" s="59">
        <v>1129</v>
      </c>
      <c r="K5" s="59">
        <v>28</v>
      </c>
      <c r="L5" s="59">
        <v>107316</v>
      </c>
      <c r="M5" s="59">
        <v>1</v>
      </c>
      <c r="N5" s="59">
        <v>17184</v>
      </c>
    </row>
    <row r="6" spans="1:14" ht="20.25" customHeight="1">
      <c r="A6" s="36">
        <v>4</v>
      </c>
      <c r="B6" s="36" t="s">
        <v>46</v>
      </c>
      <c r="C6" s="61">
        <v>13</v>
      </c>
      <c r="D6" s="59">
        <v>563</v>
      </c>
      <c r="E6" s="59">
        <v>184797</v>
      </c>
      <c r="F6" s="59">
        <v>730059</v>
      </c>
      <c r="G6" s="59">
        <v>21781</v>
      </c>
      <c r="H6" s="59">
        <v>217810</v>
      </c>
      <c r="I6" s="59">
        <v>739</v>
      </c>
      <c r="J6" s="59">
        <v>305</v>
      </c>
      <c r="K6" s="59">
        <v>37</v>
      </c>
      <c r="L6" s="59">
        <v>130686</v>
      </c>
      <c r="M6" s="59">
        <v>2</v>
      </c>
      <c r="N6" s="59">
        <v>24941</v>
      </c>
    </row>
    <row r="7" spans="1:14" ht="20.25" customHeight="1">
      <c r="A7" s="36">
        <v>5</v>
      </c>
      <c r="B7" s="36" t="s">
        <v>126</v>
      </c>
      <c r="C7" s="61">
        <v>1</v>
      </c>
      <c r="D7" s="59">
        <v>741</v>
      </c>
      <c r="E7" s="59">
        <v>211138</v>
      </c>
      <c r="F7" s="59">
        <v>836702</v>
      </c>
      <c r="G7" s="59">
        <v>21734</v>
      </c>
      <c r="H7" s="59">
        <v>217340</v>
      </c>
      <c r="I7" s="59">
        <v>845</v>
      </c>
      <c r="J7" s="59">
        <v>40</v>
      </c>
      <c r="K7" s="59">
        <v>42</v>
      </c>
      <c r="L7" s="59">
        <v>130404</v>
      </c>
      <c r="M7" s="59">
        <v>1</v>
      </c>
      <c r="N7" s="59">
        <v>21727</v>
      </c>
    </row>
    <row r="8" spans="1:14" ht="20.25" customHeight="1">
      <c r="A8" s="36">
        <v>6</v>
      </c>
      <c r="B8" s="36" t="s">
        <v>142</v>
      </c>
      <c r="C8" s="61">
        <v>9</v>
      </c>
      <c r="D8" s="59">
        <v>515</v>
      </c>
      <c r="E8" s="59">
        <v>93166</v>
      </c>
      <c r="F8" s="59">
        <v>401212</v>
      </c>
      <c r="G8" s="59">
        <v>13016</v>
      </c>
      <c r="H8" s="59">
        <v>130160</v>
      </c>
      <c r="I8" s="59">
        <v>373</v>
      </c>
      <c r="J8" s="59">
        <v>830</v>
      </c>
      <c r="K8" s="59">
        <v>19</v>
      </c>
      <c r="L8" s="59">
        <v>78096</v>
      </c>
      <c r="M8" s="59">
        <v>1</v>
      </c>
      <c r="N8" s="59">
        <v>24804</v>
      </c>
    </row>
    <row r="9" spans="1:14" ht="20.25" customHeight="1">
      <c r="A9" s="36">
        <v>7</v>
      </c>
      <c r="B9" s="36" t="s">
        <v>60</v>
      </c>
      <c r="C9" s="61">
        <v>8</v>
      </c>
      <c r="D9" s="59">
        <v>305</v>
      </c>
      <c r="E9" s="59">
        <v>86972</v>
      </c>
      <c r="F9" s="59">
        <v>342675</v>
      </c>
      <c r="G9" s="59">
        <v>9028</v>
      </c>
      <c r="H9" s="59">
        <v>90280</v>
      </c>
      <c r="I9" s="59">
        <v>347</v>
      </c>
      <c r="J9" s="59">
        <v>164</v>
      </c>
      <c r="K9" s="59">
        <v>17</v>
      </c>
      <c r="L9" s="59">
        <v>125064</v>
      </c>
      <c r="M9" s="59">
        <v>1</v>
      </c>
      <c r="N9" s="59">
        <v>17357</v>
      </c>
    </row>
    <row r="10" spans="1:14" ht="20.25" customHeight="1">
      <c r="A10" s="36">
        <v>8</v>
      </c>
      <c r="B10" s="36" t="s">
        <v>69</v>
      </c>
      <c r="C10" s="61">
        <v>9</v>
      </c>
      <c r="D10" s="59">
        <v>424</v>
      </c>
      <c r="E10" s="62">
        <v>137552.1111111111</v>
      </c>
      <c r="F10" s="59">
        <v>644533</v>
      </c>
      <c r="G10" s="59">
        <v>18563</v>
      </c>
      <c r="H10" s="59">
        <v>185630</v>
      </c>
      <c r="I10" s="62">
        <v>550.2084444444444</v>
      </c>
      <c r="J10" s="62">
        <v>327</v>
      </c>
      <c r="K10" s="62">
        <v>27.510422222222218</v>
      </c>
      <c r="L10" s="62">
        <v>111378</v>
      </c>
      <c r="M10" s="62">
        <v>1</v>
      </c>
      <c r="N10" s="62">
        <v>25657</v>
      </c>
    </row>
    <row r="11" spans="1:14" ht="20.25" customHeight="1">
      <c r="A11" s="36">
        <v>9</v>
      </c>
      <c r="B11" s="36" t="s">
        <v>79</v>
      </c>
      <c r="C11" s="61">
        <v>7</v>
      </c>
      <c r="D11" s="59">
        <v>374</v>
      </c>
      <c r="E11" s="62">
        <v>84380.66666666666</v>
      </c>
      <c r="F11" s="59">
        <v>353922</v>
      </c>
      <c r="G11" s="59">
        <v>10726</v>
      </c>
      <c r="H11" s="59">
        <v>107260</v>
      </c>
      <c r="I11" s="62">
        <v>337.5226666666666</v>
      </c>
      <c r="J11" s="59">
        <v>406</v>
      </c>
      <c r="K11" s="62">
        <v>16.876133333333332</v>
      </c>
      <c r="L11" s="62">
        <v>64356</v>
      </c>
      <c r="M11" s="62">
        <v>0.8438066666666666</v>
      </c>
      <c r="N11" s="62">
        <v>22426</v>
      </c>
    </row>
    <row r="12" spans="1:14" ht="20.25" customHeight="1">
      <c r="A12" s="36">
        <v>10</v>
      </c>
      <c r="B12" s="36" t="s">
        <v>87</v>
      </c>
      <c r="C12" s="61">
        <v>8</v>
      </c>
      <c r="D12" s="59">
        <v>298</v>
      </c>
      <c r="E12" s="62">
        <v>83757.44444444445</v>
      </c>
      <c r="F12" s="59">
        <v>347095</v>
      </c>
      <c r="G12" s="59">
        <v>8947</v>
      </c>
      <c r="H12" s="59">
        <v>89470</v>
      </c>
      <c r="I12" s="62">
        <v>335.0297777777778</v>
      </c>
      <c r="J12" s="59">
        <v>302</v>
      </c>
      <c r="K12" s="62">
        <v>18</v>
      </c>
      <c r="L12" s="62">
        <v>53682</v>
      </c>
      <c r="M12" s="62">
        <v>0.8375744444444445</v>
      </c>
      <c r="N12" s="62">
        <v>12558</v>
      </c>
    </row>
    <row r="13" spans="1:14" ht="20.25" customHeight="1">
      <c r="A13" s="36">
        <v>11</v>
      </c>
      <c r="B13" s="36" t="s">
        <v>96</v>
      </c>
      <c r="C13" s="61">
        <v>6</v>
      </c>
      <c r="D13" s="59">
        <v>185</v>
      </c>
      <c r="E13" s="59">
        <v>41890</v>
      </c>
      <c r="F13" s="59">
        <v>172158</v>
      </c>
      <c r="G13" s="59">
        <v>4730</v>
      </c>
      <c r="H13" s="59">
        <v>47300</v>
      </c>
      <c r="I13" s="62">
        <v>167.56</v>
      </c>
      <c r="J13" s="59">
        <v>272</v>
      </c>
      <c r="K13" s="62">
        <v>8.378</v>
      </c>
      <c r="L13" s="62">
        <v>28380</v>
      </c>
      <c r="M13" s="62">
        <v>0.4189</v>
      </c>
      <c r="N13" s="62">
        <v>14367</v>
      </c>
    </row>
    <row r="14" spans="1:14" ht="23.25" customHeight="1">
      <c r="A14" s="36">
        <v>12</v>
      </c>
      <c r="B14" s="36" t="s">
        <v>103</v>
      </c>
      <c r="C14" s="61">
        <v>2</v>
      </c>
      <c r="D14" s="59">
        <v>87</v>
      </c>
      <c r="E14" s="62">
        <v>22020.88888888889</v>
      </c>
      <c r="F14" s="62">
        <v>99094</v>
      </c>
      <c r="G14" s="62">
        <v>2050</v>
      </c>
      <c r="H14" s="59">
        <v>20500</v>
      </c>
      <c r="I14" s="62">
        <v>89</v>
      </c>
      <c r="J14" s="62">
        <v>16</v>
      </c>
      <c r="K14" s="62">
        <v>5</v>
      </c>
      <c r="L14" s="62">
        <v>12300</v>
      </c>
      <c r="M14" s="62">
        <v>0</v>
      </c>
      <c r="N14" s="62">
        <v>5356</v>
      </c>
    </row>
    <row r="15" spans="1:14" ht="24.75" customHeight="1">
      <c r="A15" s="36">
        <v>13</v>
      </c>
      <c r="B15" s="36" t="s">
        <v>106</v>
      </c>
      <c r="C15" s="61">
        <v>5</v>
      </c>
      <c r="D15" s="59">
        <v>209</v>
      </c>
      <c r="E15" s="62">
        <v>60456.333333333336</v>
      </c>
      <c r="F15" s="62">
        <v>234132</v>
      </c>
      <c r="G15" s="62">
        <v>7037</v>
      </c>
      <c r="H15" s="59">
        <v>70370</v>
      </c>
      <c r="I15" s="62">
        <v>241.82533333333333</v>
      </c>
      <c r="J15" s="62">
        <v>249</v>
      </c>
      <c r="K15" s="62">
        <v>12</v>
      </c>
      <c r="L15" s="62">
        <v>42222</v>
      </c>
      <c r="M15" s="59"/>
      <c r="N15" s="62">
        <v>19335</v>
      </c>
    </row>
    <row r="16" spans="1:14" ht="18.75" customHeight="1">
      <c r="A16" s="36">
        <v>14</v>
      </c>
      <c r="B16" s="36" t="s">
        <v>122</v>
      </c>
      <c r="C16" s="61">
        <v>1</v>
      </c>
      <c r="D16" s="59">
        <v>111</v>
      </c>
      <c r="E16" s="59">
        <v>123228</v>
      </c>
      <c r="F16" s="62">
        <v>451231</v>
      </c>
      <c r="G16" s="59">
        <v>11816</v>
      </c>
      <c r="H16" s="59">
        <v>118160</v>
      </c>
      <c r="I16" s="62">
        <v>492.912</v>
      </c>
      <c r="J16" s="62">
        <v>355</v>
      </c>
      <c r="K16" s="62">
        <v>24.645599999999998</v>
      </c>
      <c r="L16" s="62">
        <v>70896</v>
      </c>
      <c r="M16" s="62">
        <v>1.2322799999999998</v>
      </c>
      <c r="N16" s="59">
        <v>6672</v>
      </c>
    </row>
    <row r="17" spans="1:14" ht="27.75" customHeight="1">
      <c r="A17" s="36">
        <v>15</v>
      </c>
      <c r="B17" s="36" t="s">
        <v>112</v>
      </c>
      <c r="C17" s="61">
        <v>9</v>
      </c>
      <c r="D17" s="59">
        <v>329</v>
      </c>
      <c r="E17" s="62">
        <v>92472.66666666667</v>
      </c>
      <c r="F17" s="62">
        <v>351894</v>
      </c>
      <c r="G17" s="62">
        <v>10891</v>
      </c>
      <c r="H17" s="59">
        <v>108910</v>
      </c>
      <c r="I17" s="62">
        <v>369.8906666666667</v>
      </c>
      <c r="J17" s="62">
        <v>625</v>
      </c>
      <c r="K17" s="62">
        <v>18</v>
      </c>
      <c r="L17" s="62">
        <v>65346</v>
      </c>
      <c r="M17" s="62">
        <v>1</v>
      </c>
      <c r="N17" s="62">
        <v>8562</v>
      </c>
    </row>
    <row r="18" spans="1:14" ht="20.25" customHeight="1">
      <c r="A18" s="38"/>
      <c r="B18" s="37" t="s">
        <v>147</v>
      </c>
      <c r="C18" s="59">
        <v>110</v>
      </c>
      <c r="D18" s="59">
        <v>5409</v>
      </c>
      <c r="E18" s="62">
        <v>1584363.1111111112</v>
      </c>
      <c r="F18" s="59">
        <v>6450377</v>
      </c>
      <c r="G18" s="59">
        <v>185479</v>
      </c>
      <c r="H18" s="59">
        <v>1854790</v>
      </c>
      <c r="I18" s="62">
        <v>6337.380888888889</v>
      </c>
      <c r="J18" s="59">
        <v>6356</v>
      </c>
      <c r="K18" s="62">
        <v>317.41015555555555</v>
      </c>
      <c r="L18" s="59">
        <v>1183770</v>
      </c>
      <c r="M18" s="62">
        <v>13.33256111111111</v>
      </c>
      <c r="N18" s="59">
        <v>265502</v>
      </c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mepma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savithri</dc:creator>
  <cp:keywords/>
  <dc:description/>
  <cp:lastModifiedBy>Ramakrishna</cp:lastModifiedBy>
  <cp:lastPrinted>2015-04-18T09:36:06Z</cp:lastPrinted>
  <dcterms:created xsi:type="dcterms:W3CDTF">2014-12-31T06:33:08Z</dcterms:created>
  <dcterms:modified xsi:type="dcterms:W3CDTF">2015-05-01T10:27:29Z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